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84" activeTab="2"/>
  </bookViews>
  <sheets>
    <sheet name="RESULTATEN" sheetId="1" r:id="rId1"/>
    <sheet name="INSCHRIJVING" sheetId="2" r:id="rId2"/>
    <sheet name="136 +terrein" sheetId="3" r:id="rId3"/>
  </sheets>
  <externalReferences>
    <externalReference r:id="rId6"/>
  </externalReferences>
  <definedNames>
    <definedName name="_xlnm._FilterDatabase" localSheetId="0" hidden="1">'RESULTATEN'!$A$2:$Y$2</definedName>
    <definedName name="_xlnm.Print_Area" localSheetId="1">'INSCHRIJVING'!$A$1:$B$42</definedName>
    <definedName name="_xlnm.Print_Area" localSheetId="0">'RESULTATEN'!$A$3:$Z$10</definedName>
  </definedNames>
  <calcPr fullCalcOnLoad="1"/>
</workbook>
</file>

<file path=xl/sharedStrings.xml><?xml version="1.0" encoding="utf-8"?>
<sst xmlns="http://schemas.openxmlformats.org/spreadsheetml/2006/main" count="416" uniqueCount="277">
  <si>
    <t>RONDE 1</t>
  </si>
  <si>
    <t>RONDE 3</t>
  </si>
  <si>
    <t>RONDE 2</t>
  </si>
  <si>
    <t>TOTAAL</t>
  </si>
  <si>
    <t>NR</t>
  </si>
  <si>
    <t>RONDE 4</t>
  </si>
  <si>
    <t>RONDE 5</t>
  </si>
  <si>
    <t>doubles</t>
  </si>
  <si>
    <t>NAME doubles</t>
  </si>
  <si>
    <t>AG Insurance</t>
  </si>
  <si>
    <t>AIRBUS METAPOLE</t>
  </si>
  <si>
    <t>AIRBUS STAFF ASSOCIATION</t>
  </si>
  <si>
    <t>allez les bleus</t>
  </si>
  <si>
    <t>klaus</t>
  </si>
  <si>
    <t>hery</t>
  </si>
  <si>
    <t>andreas</t>
  </si>
  <si>
    <t>thilo</t>
  </si>
  <si>
    <t>peter</t>
  </si>
  <si>
    <t>bertolt</t>
  </si>
  <si>
    <t>benjamin</t>
  </si>
  <si>
    <t>philippe</t>
  </si>
  <si>
    <t>holger</t>
  </si>
  <si>
    <t>marcel</t>
  </si>
  <si>
    <t>jesper</t>
  </si>
  <si>
    <t>inger</t>
  </si>
  <si>
    <t>kenneth</t>
  </si>
  <si>
    <t>ivan</t>
  </si>
  <si>
    <t>luc</t>
  </si>
  <si>
    <t>alexandre</t>
  </si>
  <si>
    <t>Sylvain</t>
  </si>
  <si>
    <t>Jean Philippe</t>
  </si>
  <si>
    <t>Pascal</t>
  </si>
  <si>
    <t>Frederic A</t>
  </si>
  <si>
    <t>Benoit</t>
  </si>
  <si>
    <t>Philippe</t>
  </si>
  <si>
    <t>Frederic v h</t>
  </si>
  <si>
    <t>Viviane</t>
  </si>
  <si>
    <t>Dominique</t>
  </si>
  <si>
    <t>Catherine</t>
  </si>
  <si>
    <t>Morin Christian</t>
  </si>
  <si>
    <t>Francoise</t>
  </si>
  <si>
    <t>Francis</t>
  </si>
  <si>
    <t>Cristophe</t>
  </si>
  <si>
    <t>Claude</t>
  </si>
  <si>
    <t>José</t>
  </si>
  <si>
    <t>Guerin Christophe</t>
  </si>
  <si>
    <t>Jean-Sébastien</t>
  </si>
  <si>
    <t>Antonio</t>
  </si>
  <si>
    <t>Marc</t>
  </si>
  <si>
    <t>GRCIC Thomas</t>
  </si>
  <si>
    <t>Reibel Thomas</t>
  </si>
  <si>
    <t>Eleonore</t>
  </si>
  <si>
    <t>Bernard</t>
  </si>
  <si>
    <t>Stephane</t>
  </si>
  <si>
    <t>Zumbiel Luc</t>
  </si>
  <si>
    <t>Patrizio</t>
  </si>
  <si>
    <t>Vincent Luc</t>
  </si>
  <si>
    <t>Georges</t>
  </si>
  <si>
    <t>Constant</t>
  </si>
  <si>
    <t>Michel</t>
  </si>
  <si>
    <t>Crhistophe</t>
  </si>
  <si>
    <t>Christian</t>
  </si>
  <si>
    <t>Olivier</t>
  </si>
  <si>
    <t>Nathalie</t>
  </si>
  <si>
    <t>Patricia</t>
  </si>
  <si>
    <t>Remi</t>
  </si>
  <si>
    <t>Yacine</t>
  </si>
  <si>
    <t>Gérard</t>
  </si>
  <si>
    <t>Bruno</t>
  </si>
  <si>
    <t>Franck</t>
  </si>
  <si>
    <t>Fabrice</t>
  </si>
  <si>
    <t>Laurent</t>
  </si>
  <si>
    <t>Sébastien</t>
  </si>
  <si>
    <t>Jérémy</t>
  </si>
  <si>
    <t>David</t>
  </si>
  <si>
    <t>Norbert</t>
  </si>
  <si>
    <t>Daniel</t>
  </si>
  <si>
    <t>Thomas</t>
  </si>
  <si>
    <t>Nicolas</t>
  </si>
  <si>
    <t>Patrick</t>
  </si>
  <si>
    <t>Irmtraud</t>
  </si>
  <si>
    <t>Christa</t>
  </si>
  <si>
    <t>Joachim</t>
  </si>
  <si>
    <t>Klaus</t>
  </si>
  <si>
    <t>Günther</t>
  </si>
  <si>
    <t>Winfried</t>
  </si>
  <si>
    <t>Cedric</t>
  </si>
  <si>
    <t>Ralf</t>
  </si>
  <si>
    <t>Imke</t>
  </si>
  <si>
    <t>Dirk</t>
  </si>
  <si>
    <t>Simone</t>
  </si>
  <si>
    <t>Carsten</t>
  </si>
  <si>
    <t>Irene</t>
  </si>
  <si>
    <t>Heike</t>
  </si>
  <si>
    <t>Veit</t>
  </si>
  <si>
    <t>Agnes</t>
  </si>
  <si>
    <t>Eyup</t>
  </si>
  <si>
    <t>Beate</t>
  </si>
  <si>
    <t>Rainer</t>
  </si>
  <si>
    <t>Doris</t>
  </si>
  <si>
    <t>Fredo</t>
  </si>
  <si>
    <t>Karl-Heinz</t>
  </si>
  <si>
    <t>Werner</t>
  </si>
  <si>
    <t>Bärbel</t>
  </si>
  <si>
    <t>Frank</t>
  </si>
  <si>
    <t>Thom</t>
  </si>
  <si>
    <t>Monika</t>
  </si>
  <si>
    <t>Brunhilde</t>
  </si>
  <si>
    <t>Rolf</t>
  </si>
  <si>
    <t>Brigitte</t>
  </si>
  <si>
    <t>Uli</t>
  </si>
  <si>
    <t>Peter</t>
  </si>
  <si>
    <t>eve</t>
  </si>
  <si>
    <t>aurelie</t>
  </si>
  <si>
    <t>david</t>
  </si>
  <si>
    <t>michele</t>
  </si>
  <si>
    <t>jerome</t>
  </si>
  <si>
    <t>laetitia</t>
  </si>
  <si>
    <t>Jeannine</t>
  </si>
  <si>
    <t>Marie-France</t>
  </si>
  <si>
    <t>Stéphane</t>
  </si>
  <si>
    <t>Shirley</t>
  </si>
  <si>
    <t>Virginie</t>
  </si>
  <si>
    <t>Christel</t>
  </si>
  <si>
    <t>Rachel</t>
  </si>
  <si>
    <t>Loïc</t>
  </si>
  <si>
    <t>Anthony</t>
  </si>
  <si>
    <t>Magaly</t>
  </si>
  <si>
    <t>Jean-Marc</t>
  </si>
  <si>
    <t>ALAIN</t>
  </si>
  <si>
    <t>BRUNO</t>
  </si>
  <si>
    <t>HERVE</t>
  </si>
  <si>
    <t>CATHERINE</t>
  </si>
  <si>
    <t>Toncoi</t>
  </si>
  <si>
    <t>Sebastian</t>
  </si>
  <si>
    <t>Carmen</t>
  </si>
  <si>
    <t>Uwe</t>
  </si>
  <si>
    <t>Martin</t>
  </si>
  <si>
    <t>Ramona</t>
  </si>
  <si>
    <t>Insa</t>
  </si>
  <si>
    <t>Heidrun</t>
  </si>
  <si>
    <t>Paul</t>
  </si>
  <si>
    <t>Jeroen</t>
  </si>
  <si>
    <t>Michael</t>
  </si>
  <si>
    <t>Olaf</t>
  </si>
  <si>
    <t>Tom</t>
  </si>
  <si>
    <t>Adriaan</t>
  </si>
  <si>
    <t>Volker</t>
  </si>
  <si>
    <t>Alexander</t>
  </si>
  <si>
    <t>Andreas</t>
  </si>
  <si>
    <t>Danute</t>
  </si>
  <si>
    <t>Gabriele</t>
  </si>
  <si>
    <t>Christine</t>
  </si>
  <si>
    <t>Corinne</t>
  </si>
  <si>
    <t>Josiane</t>
  </si>
  <si>
    <t>Philipp</t>
  </si>
  <si>
    <t>Silke</t>
  </si>
  <si>
    <t>Julie</t>
  </si>
  <si>
    <t>Stefanie</t>
  </si>
  <si>
    <t>Willi</t>
  </si>
  <si>
    <t>Ghislaine</t>
  </si>
  <si>
    <t>Didier</t>
  </si>
  <si>
    <t>Geneviève</t>
  </si>
  <si>
    <t>ERIC</t>
  </si>
  <si>
    <t>ARNAUD</t>
  </si>
  <si>
    <t>Stefan</t>
  </si>
  <si>
    <t>Jörg</t>
  </si>
  <si>
    <t>Kerstin</t>
  </si>
  <si>
    <t>Kai</t>
  </si>
  <si>
    <t>Mariann</t>
  </si>
  <si>
    <t>Marianne</t>
  </si>
  <si>
    <t>Janne Baj</t>
  </si>
  <si>
    <t>ROMUALD</t>
  </si>
  <si>
    <t>STEPHANE</t>
  </si>
  <si>
    <t>RENE</t>
  </si>
  <si>
    <t>Lars</t>
  </si>
  <si>
    <t>Oliver</t>
  </si>
  <si>
    <t>Björn</t>
  </si>
  <si>
    <t>Britta</t>
  </si>
  <si>
    <t>Tenna</t>
  </si>
  <si>
    <t>Finn</t>
  </si>
  <si>
    <t>Joep</t>
  </si>
  <si>
    <t>Jan</t>
  </si>
  <si>
    <t>Aase</t>
  </si>
  <si>
    <t>Bjarne</t>
  </si>
  <si>
    <t>Kirsten</t>
  </si>
  <si>
    <t>Carl Erik</t>
  </si>
  <si>
    <t>John</t>
  </si>
  <si>
    <t>Bent</t>
  </si>
  <si>
    <t>Erling</t>
  </si>
  <si>
    <t>Flemming</t>
  </si>
  <si>
    <t>Else</t>
  </si>
  <si>
    <t>Gert</t>
  </si>
  <si>
    <t>Jørn</t>
  </si>
  <si>
    <t>Ena</t>
  </si>
  <si>
    <t>Gerda</t>
  </si>
  <si>
    <t>Winnie</t>
  </si>
  <si>
    <t>Hanne</t>
  </si>
  <si>
    <t>Evy</t>
  </si>
  <si>
    <t>Lise</t>
  </si>
  <si>
    <t>Ingrid</t>
  </si>
  <si>
    <t>Leif</t>
  </si>
  <si>
    <t>Vivi</t>
  </si>
  <si>
    <t>Frederik</t>
  </si>
  <si>
    <t>Mieke</t>
  </si>
  <si>
    <t>Geert</t>
  </si>
  <si>
    <t>Guillaume</t>
  </si>
  <si>
    <t>Damien</t>
  </si>
  <si>
    <t>Yannick</t>
  </si>
  <si>
    <t>Patrice</t>
  </si>
  <si>
    <t>Ann</t>
  </si>
  <si>
    <t>Adelien</t>
  </si>
  <si>
    <t>Eric</t>
  </si>
  <si>
    <t>Cédric</t>
  </si>
  <si>
    <t>Pierre</t>
  </si>
  <si>
    <t>Raphael</t>
  </si>
  <si>
    <t>Denis</t>
  </si>
  <si>
    <t>RAYMOND</t>
  </si>
  <si>
    <t>ANITA</t>
  </si>
  <si>
    <t>VALERIE</t>
  </si>
  <si>
    <t>FREDERIC</t>
  </si>
  <si>
    <t>Carina</t>
  </si>
  <si>
    <t>Ulf</t>
  </si>
  <si>
    <t>Jovica</t>
  </si>
  <si>
    <t>FRANCOISE</t>
  </si>
  <si>
    <t>JEAN-PAUL</t>
  </si>
  <si>
    <t>SYLVIE</t>
  </si>
  <si>
    <t>Anna-Lena</t>
  </si>
  <si>
    <t>Dejan</t>
  </si>
  <si>
    <t>tegen</t>
  </si>
  <si>
    <t>daniel</t>
  </si>
  <si>
    <t>jacky</t>
  </si>
  <si>
    <t>bernard</t>
  </si>
  <si>
    <t>VOKA</t>
  </si>
  <si>
    <t>BSV-Kiel -   allez les bleus</t>
  </si>
  <si>
    <t>jan</t>
  </si>
  <si>
    <t>viola</t>
  </si>
  <si>
    <t>tanguy</t>
  </si>
  <si>
    <t>edmond</t>
  </si>
  <si>
    <t>AS Municipaux Rennes Metropole</t>
  </si>
  <si>
    <t>julien</t>
  </si>
  <si>
    <t>PLOEG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</si>
  <si>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</si>
  <si>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</si>
  <si>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</si>
  <si>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</si>
  <si>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</si>
  <si>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</si>
  <si>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</si>
  <si>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</si>
  <si>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</si>
  <si>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</si>
  <si>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11B</t>
  </si>
  <si>
    <t>12B</t>
  </si>
  <si>
    <t>Terrein</t>
  </si>
  <si>
    <t>Karen Lund</t>
  </si>
  <si>
    <t>Leif Lund</t>
  </si>
  <si>
    <t>Maj-Britt Hansen</t>
  </si>
  <si>
    <t>Soren Hansen</t>
  </si>
  <si>
    <t>rolstoel</t>
  </si>
  <si>
    <t>x</t>
  </si>
  <si>
    <t>dirk</t>
  </si>
  <si>
    <t>thomas</t>
  </si>
  <si>
    <t>lau</t>
  </si>
  <si>
    <t>Firmadraet Odense</t>
  </si>
  <si>
    <t>BSG Allianz Köln Weiß-Blau e.V.</t>
  </si>
  <si>
    <t>friedrich</t>
  </si>
  <si>
    <t>bent</t>
  </si>
  <si>
    <t>bjorn</t>
  </si>
  <si>
    <t>conny</t>
  </si>
  <si>
    <t>Vattenfalls IF</t>
  </si>
  <si>
    <t>Fred</t>
  </si>
  <si>
    <t>sebastien</t>
  </si>
  <si>
    <t>emile</t>
  </si>
  <si>
    <t>Dassault Sports</t>
  </si>
  <si>
    <t>jerom</t>
  </si>
  <si>
    <t>Idrissa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</si>
</sst>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13]dddd\ d\ mmmm\ yyyy"/>
  </numFmts>
  <fonts count="48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5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centerContinuous"/>
      <protection/>
    </xf>
    <xf numFmtId="0" fontId="2" fillId="35" borderId="11" xfId="0" applyFont="1" applyFill="1" applyBorder="1" applyAlignment="1" applyProtection="1">
      <alignment horizontal="centerContinuous"/>
      <protection/>
    </xf>
    <xf numFmtId="0" fontId="2" fillId="36" borderId="11" xfId="0" applyFont="1" applyFill="1" applyBorder="1" applyAlignment="1" applyProtection="1">
      <alignment horizontal="centerContinuous"/>
      <protection/>
    </xf>
    <xf numFmtId="0" fontId="2" fillId="37" borderId="11" xfId="0" applyFont="1" applyFill="1" applyBorder="1" applyAlignment="1" applyProtection="1">
      <alignment horizontal="centerContinuous"/>
      <protection/>
    </xf>
    <xf numFmtId="0" fontId="2" fillId="38" borderId="11" xfId="0" applyFont="1" applyFill="1" applyBorder="1" applyAlignment="1" applyProtection="1">
      <alignment horizontal="centerContinuous"/>
      <protection/>
    </xf>
    <xf numFmtId="0" fontId="2" fillId="33" borderId="11" xfId="0" applyFont="1" applyFill="1" applyBorder="1" applyAlignment="1" applyProtection="1">
      <alignment horizontal="centerContinuous"/>
      <protection/>
    </xf>
    <xf numFmtId="0" fontId="2" fillId="0" borderId="11" xfId="0" applyFont="1" applyBorder="1" applyAlignment="1" applyProtection="1">
      <alignment horizontal="center"/>
      <protection locked="0"/>
    </xf>
    <xf numFmtId="0" fontId="2" fillId="39" borderId="12" xfId="0" applyFont="1" applyFill="1" applyBorder="1" applyAlignment="1" applyProtection="1">
      <alignment horizontal="center"/>
      <protection/>
    </xf>
    <xf numFmtId="0" fontId="2" fillId="39" borderId="16" xfId="0" applyFont="1" applyFill="1" applyBorder="1" applyAlignment="1" applyProtection="1">
      <alignment horizontal="center"/>
      <protection/>
    </xf>
    <xf numFmtId="0" fontId="2" fillId="39" borderId="11" xfId="0" applyFont="1" applyFill="1" applyBorder="1" applyAlignment="1" applyProtection="1">
      <alignment horizontal="center"/>
      <protection/>
    </xf>
    <xf numFmtId="0" fontId="2" fillId="40" borderId="12" xfId="0" applyFont="1" applyFill="1" applyBorder="1" applyAlignment="1" applyProtection="1">
      <alignment horizontal="center"/>
      <protection/>
    </xf>
    <xf numFmtId="0" fontId="2" fillId="40" borderId="16" xfId="0" applyFont="1" applyFill="1" applyBorder="1" applyAlignment="1" applyProtection="1">
      <alignment horizontal="center"/>
      <protection/>
    </xf>
    <xf numFmtId="0" fontId="2" fillId="40" borderId="11" xfId="0" applyFont="1" applyFill="1" applyBorder="1" applyAlignment="1" applyProtection="1">
      <alignment horizontal="center"/>
      <protection/>
    </xf>
    <xf numFmtId="0" fontId="2" fillId="41" borderId="12" xfId="0" applyFont="1" applyFill="1" applyBorder="1" applyAlignment="1" applyProtection="1">
      <alignment horizontal="center"/>
      <protection/>
    </xf>
    <xf numFmtId="0" fontId="2" fillId="41" borderId="11" xfId="0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 applyProtection="1">
      <alignment horizontal="center"/>
      <protection/>
    </xf>
    <xf numFmtId="0" fontId="2" fillId="37" borderId="12" xfId="0" applyFont="1" applyFill="1" applyBorder="1" applyAlignment="1" applyProtection="1">
      <alignment horizontal="center"/>
      <protection/>
    </xf>
    <xf numFmtId="0" fontId="2" fillId="37" borderId="16" xfId="0" applyFont="1" applyFill="1" applyBorder="1" applyAlignment="1" applyProtection="1">
      <alignment horizontal="center"/>
      <protection/>
    </xf>
    <xf numFmtId="0" fontId="2" fillId="38" borderId="12" xfId="0" applyFont="1" applyFill="1" applyBorder="1" applyAlignment="1" applyProtection="1">
      <alignment horizontal="center"/>
      <protection/>
    </xf>
    <xf numFmtId="0" fontId="2" fillId="38" borderId="16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37" borderId="11" xfId="0" applyFont="1" applyFill="1" applyBorder="1" applyAlignment="1" applyProtection="1">
      <alignment horizontal="center"/>
      <protection/>
    </xf>
    <xf numFmtId="0" fontId="2" fillId="38" borderId="11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Continuous"/>
    </xf>
    <xf numFmtId="0" fontId="3" fillId="0" borderId="11" xfId="0" applyFont="1" applyBorder="1" applyAlignment="1" applyProtection="1">
      <alignment horizontal="centerContinuous"/>
      <protection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>
      <alignment horizontal="centerContinuous"/>
    </xf>
    <xf numFmtId="0" fontId="2" fillId="34" borderId="11" xfId="0" applyFont="1" applyFill="1" applyBorder="1" applyAlignment="1" applyProtection="1">
      <alignment horizontal="center"/>
      <protection/>
    </xf>
    <xf numFmtId="0" fontId="2" fillId="41" borderId="17" xfId="0" applyFont="1" applyFill="1" applyBorder="1" applyAlignment="1" applyProtection="1">
      <alignment horizontal="center"/>
      <protection/>
    </xf>
    <xf numFmtId="0" fontId="46" fillId="0" borderId="0" xfId="7" applyNumberFormat="1" applyFont="1" applyFill="1" applyBorder="1" applyAlignment="1" applyProtection="1">
      <alignment horizontal="left"/>
      <protection/>
    </xf>
    <xf numFmtId="0" fontId="46" fillId="0" borderId="11" xfId="7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11" xfId="7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7" applyNumberFormat="1" applyFont="1" applyFill="1" applyBorder="1" applyAlignment="1" applyProtection="1">
      <alignment horizontal="left"/>
      <protection/>
    </xf>
    <xf numFmtId="0" fontId="2" fillId="0" borderId="11" xfId="7" applyNumberFormat="1" applyFont="1" applyFill="1" applyBorder="1" applyAlignment="1" applyProtection="1">
      <alignment horizontal="left"/>
      <protection/>
    </xf>
    <xf numFmtId="0" fontId="47" fillId="0" borderId="11" xfId="7" applyNumberFormat="1" applyFont="1" applyFill="1" applyBorder="1" applyAlignment="1" applyProtection="1">
      <alignment horizontal="left"/>
      <protection/>
    </xf>
    <xf numFmtId="0" fontId="2" fillId="0" borderId="11" xfId="7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2" borderId="0" xfId="0" applyFill="1" applyAlignment="1">
      <alignment horizontal="center"/>
    </xf>
    <xf numFmtId="0" fontId="2" fillId="42" borderId="0" xfId="0" applyFont="1" applyFill="1" applyAlignment="1">
      <alignment/>
    </xf>
    <xf numFmtId="0" fontId="7" fillId="0" borderId="11" xfId="0" applyFont="1" applyBorder="1" applyAlignment="1" applyProtection="1">
      <alignment/>
      <protection/>
    </xf>
    <xf numFmtId="0" fontId="0" fillId="42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3" borderId="0" xfId="0" applyFont="1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4" borderId="0" xfId="0" applyFont="1" applyFill="1" applyAlignment="1">
      <alignment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2" xfId="0" applyFont="1" applyFill="1" applyBorder="1" applyAlignment="1">
      <alignment/>
    </xf>
    <xf numFmtId="0" fontId="7" fillId="0" borderId="12" xfId="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/>
    </xf>
  </cellXfs>
  <cellStyles count="50">
    <cellStyle name="Normal" xfId="0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 2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te\Downloads\Petanque%20ploeg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anque"/>
      <sheetName val="Dubbel (133)"/>
      <sheetName val="Trippel (80)"/>
    </sheetNames>
    <sheetDataSet>
      <sheetData sheetId="1">
        <row r="2">
          <cell r="B2" t="str">
            <v>A.S.Sapeurs Pompiers Rhône</v>
          </cell>
        </row>
        <row r="28">
          <cell r="B28" t="str">
            <v>Amicale sportive Credit Mutuel</v>
          </cell>
        </row>
        <row r="36">
          <cell r="B36" t="str">
            <v>Amicale Ville de Mulhouse M2a</v>
          </cell>
        </row>
        <row r="59">
          <cell r="B59" t="str">
            <v>AS WEKA</v>
          </cell>
        </row>
        <row r="61">
          <cell r="B61" t="str">
            <v>ASC BNP PARIBAS PARIS</v>
          </cell>
        </row>
        <row r="67">
          <cell r="B67" t="str">
            <v>Association Veolia Sport</v>
          </cell>
        </row>
        <row r="79">
          <cell r="B79" t="str">
            <v>Betriebsportgruppe Bausparkasse Schwäbisch Hall</v>
          </cell>
        </row>
        <row r="85">
          <cell r="B85" t="str">
            <v>Boule HSAD</v>
          </cell>
        </row>
        <row r="87">
          <cell r="B87" t="str">
            <v>BSG Allianz Köln Weiß-Blau e.V.</v>
          </cell>
        </row>
        <row r="97">
          <cell r="B97" t="str">
            <v>BSG Provinzial Münster e.V.</v>
          </cell>
        </row>
        <row r="101">
          <cell r="B101" t="str">
            <v>BSV Nordenham</v>
          </cell>
        </row>
        <row r="105">
          <cell r="B105" t="str">
            <v>BSV-Kiel</v>
          </cell>
        </row>
        <row r="116">
          <cell r="B116" t="str">
            <v>Carrefour vitrolles</v>
          </cell>
        </row>
        <row r="123">
          <cell r="B123" t="str">
            <v>Dassault Sports</v>
          </cell>
        </row>
        <row r="139">
          <cell r="B139" t="str">
            <v>FASBF - Banque de France</v>
          </cell>
        </row>
        <row r="144">
          <cell r="B144" t="str">
            <v>Firmaidraet Odense</v>
          </cell>
        </row>
        <row r="151">
          <cell r="B151" t="str">
            <v>FSKBH/SAS Petanque</v>
          </cell>
        </row>
        <row r="153">
          <cell r="B153" t="str">
            <v>HARTING AG &amp; Co. KG</v>
          </cell>
        </row>
        <row r="158">
          <cell r="B158" t="str">
            <v>Idrætsforeningen Telefonen</v>
          </cell>
        </row>
        <row r="160">
          <cell r="B160" t="str">
            <v>Lufthansa Sportverein</v>
          </cell>
        </row>
        <row r="168">
          <cell r="B168" t="str">
            <v>Panta Rhei</v>
          </cell>
        </row>
        <row r="170">
          <cell r="B170" t="str">
            <v>Roche Diagnostics GmbH</v>
          </cell>
        </row>
        <row r="188">
          <cell r="B188" t="str">
            <v>RSI (RSI Sport &amp; Culture)</v>
          </cell>
        </row>
        <row r="196">
          <cell r="B196" t="str">
            <v>SECO TOOLS</v>
          </cell>
        </row>
        <row r="202">
          <cell r="B202" t="str">
            <v>Sparkasse Bielefeld</v>
          </cell>
        </row>
        <row r="210">
          <cell r="B210" t="str">
            <v>SV Weiß-Blau Allianz Hamburg e.V.</v>
          </cell>
        </row>
        <row r="216">
          <cell r="B216" t="str">
            <v>TDC A/S Denmark</v>
          </cell>
        </row>
        <row r="223">
          <cell r="B223" t="str">
            <v>Team Papendal</v>
          </cell>
        </row>
        <row r="224">
          <cell r="B224" t="str">
            <v>TSF-sydhavsoerne</v>
          </cell>
        </row>
        <row r="248">
          <cell r="B248" t="str">
            <v>Universiteit Gent</v>
          </cell>
        </row>
        <row r="254">
          <cell r="B254" t="str">
            <v>US Aviation Civile Méteo France</v>
          </cell>
        </row>
        <row r="264">
          <cell r="B264" t="str">
            <v>USAC ANGERS</v>
          </cell>
        </row>
        <row r="272">
          <cell r="B272" t="str">
            <v>Vattenfalls IF</v>
          </cell>
        </row>
        <row r="277">
          <cell r="B277" t="str">
            <v>petanque Serbia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8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7.00390625" style="0" customWidth="1"/>
    <col min="2" max="2" width="75.57421875" style="3" customWidth="1"/>
    <col min="3" max="4" width="6.7109375" style="2" customWidth="1"/>
    <col min="5" max="5" width="7.28125" style="2" customWidth="1"/>
    <col min="6" max="6" width="7.8515625" style="2" customWidth="1"/>
    <col min="7" max="8" width="6.7109375" style="2" customWidth="1"/>
    <col min="9" max="9" width="5.8515625" style="2" customWidth="1"/>
    <col min="10" max="10" width="7.7109375" style="2" customWidth="1"/>
    <col min="11" max="12" width="6.7109375" style="2" customWidth="1"/>
    <col min="13" max="13" width="6.8515625" style="2" customWidth="1"/>
    <col min="14" max="14" width="7.140625" style="2" customWidth="1"/>
    <col min="15" max="15" width="6.28125" style="2" customWidth="1"/>
    <col min="16" max="16" width="6.7109375" style="2" customWidth="1"/>
    <col min="17" max="17" width="6.421875" style="2" customWidth="1"/>
    <col min="18" max="19" width="6.57421875" style="2" customWidth="1"/>
    <col min="20" max="20" width="6.00390625" style="2" customWidth="1"/>
    <col min="21" max="21" width="6.8515625" style="2" customWidth="1"/>
    <col min="22" max="22" width="6.00390625" style="2" customWidth="1"/>
    <col min="23" max="23" width="9.140625" style="1" customWidth="1"/>
    <col min="24" max="24" width="9.7109375" style="1" customWidth="1"/>
    <col min="25" max="25" width="12.57421875" style="1" customWidth="1"/>
    <col min="26" max="27" width="8.7109375" style="2" customWidth="1"/>
  </cols>
  <sheetData>
    <row r="1" spans="1:27" s="52" customFormat="1" ht="39" customHeight="1">
      <c r="A1" s="47"/>
      <c r="B1" s="48" t="s">
        <v>8</v>
      </c>
      <c r="C1" s="18" t="s">
        <v>0</v>
      </c>
      <c r="D1" s="18"/>
      <c r="E1" s="18"/>
      <c r="F1" s="53"/>
      <c r="G1" s="19" t="s">
        <v>2</v>
      </c>
      <c r="H1" s="19"/>
      <c r="I1" s="19"/>
      <c r="J1" s="19"/>
      <c r="K1" s="20" t="s">
        <v>1</v>
      </c>
      <c r="L1" s="20"/>
      <c r="M1" s="20"/>
      <c r="N1" s="20"/>
      <c r="O1" s="21" t="s">
        <v>5</v>
      </c>
      <c r="P1" s="21"/>
      <c r="Q1" s="21"/>
      <c r="R1" s="21"/>
      <c r="S1" s="22" t="s">
        <v>6</v>
      </c>
      <c r="T1" s="22"/>
      <c r="U1" s="22"/>
      <c r="V1" s="22"/>
      <c r="W1" s="23" t="s">
        <v>3</v>
      </c>
      <c r="X1" s="23"/>
      <c r="Y1" s="49" t="s">
        <v>229</v>
      </c>
      <c r="Z1" s="50"/>
      <c r="AA1" s="51"/>
    </row>
    <row r="2" spans="1:27" s="4" customFormat="1" ht="20.25">
      <c r="A2" s="44"/>
      <c r="B2" s="17"/>
      <c r="C2" s="18"/>
      <c r="D2" s="18"/>
      <c r="E2" s="18"/>
      <c r="F2" s="53"/>
      <c r="G2" s="19"/>
      <c r="H2" s="19"/>
      <c r="I2" s="19"/>
      <c r="J2" s="19"/>
      <c r="K2" s="20"/>
      <c r="L2" s="20"/>
      <c r="M2" s="20"/>
      <c r="N2" s="20"/>
      <c r="O2" s="21"/>
      <c r="P2" s="21"/>
      <c r="Q2" s="21"/>
      <c r="R2" s="21"/>
      <c r="S2" s="22"/>
      <c r="T2" s="22"/>
      <c r="U2" s="22"/>
      <c r="V2" s="22"/>
      <c r="W2" s="23"/>
      <c r="X2" s="23"/>
      <c r="Y2" s="14"/>
      <c r="Z2" s="24"/>
      <c r="AA2" s="5"/>
    </row>
    <row r="3" spans="1:30" ht="21">
      <c r="A3" s="92">
        <v>32</v>
      </c>
      <c r="B3" s="93" t="str">
        <f>INSCHRIJVING!B33</f>
        <v>Association Veolia Sport</v>
      </c>
      <c r="C3" s="16">
        <v>13</v>
      </c>
      <c r="D3" s="8">
        <v>0</v>
      </c>
      <c r="E3" s="31">
        <f aca="true" t="shared" si="0" ref="E3:E20">IF(C3=13,1,0)</f>
        <v>1</v>
      </c>
      <c r="F3" s="54">
        <f aca="true" t="shared" si="1" ref="F3:F34">C3</f>
        <v>13</v>
      </c>
      <c r="G3" s="8">
        <v>13</v>
      </c>
      <c r="H3" s="8">
        <v>0</v>
      </c>
      <c r="I3" s="28">
        <f aca="true" t="shared" si="2" ref="I3:I21">IF(G3=13,1,0)</f>
        <v>1</v>
      </c>
      <c r="J3" s="29">
        <f aca="true" t="shared" si="3" ref="J3:J34">G3</f>
        <v>13</v>
      </c>
      <c r="K3" s="10">
        <v>13</v>
      </c>
      <c r="L3" s="8">
        <v>3</v>
      </c>
      <c r="M3" s="25">
        <f aca="true" t="shared" si="4" ref="M3:M22">IF(K3=13,1,0)</f>
        <v>1</v>
      </c>
      <c r="N3" s="26">
        <f aca="true" t="shared" si="5" ref="N3:N34">K3</f>
        <v>13</v>
      </c>
      <c r="O3" s="10">
        <v>13</v>
      </c>
      <c r="P3" s="35">
        <v>0</v>
      </c>
      <c r="Q3" s="36">
        <f aca="true" t="shared" si="6" ref="Q3:Q18">IF(O3=13,1,0)</f>
        <v>1</v>
      </c>
      <c r="R3" s="37">
        <f aca="true" t="shared" si="7" ref="R3:R34">O3</f>
        <v>13</v>
      </c>
      <c r="S3" s="10">
        <v>13</v>
      </c>
      <c r="T3" s="35">
        <v>3</v>
      </c>
      <c r="U3" s="38">
        <f aca="true" t="shared" si="8" ref="U3:U34">IF(S3=13,1,0)</f>
        <v>1</v>
      </c>
      <c r="V3" s="39">
        <f aca="true" t="shared" si="9" ref="V3:V34">S3</f>
        <v>13</v>
      </c>
      <c r="W3" s="11">
        <f aca="true" t="shared" si="10" ref="W3:W34">+E3+I3+M3+Q3+U3</f>
        <v>5</v>
      </c>
      <c r="X3" s="12">
        <f aca="true" t="shared" si="11" ref="X3:X34">+F3+J3+N3+R3+V3</f>
        <v>65</v>
      </c>
      <c r="Y3" s="1">
        <f aca="true" t="shared" si="12" ref="Y3:Y34">D3+H3+L3+P3+T3</f>
        <v>6</v>
      </c>
      <c r="Z3" s="6">
        <v>1</v>
      </c>
      <c r="AA3" s="5"/>
      <c r="AB3" s="4"/>
      <c r="AC3" s="4"/>
      <c r="AD3" s="4"/>
    </row>
    <row r="4" spans="1:30" ht="21">
      <c r="A4" s="94">
        <v>18</v>
      </c>
      <c r="B4" s="93" t="str">
        <f>INSCHRIJVING!B19</f>
        <v>Amicale Ville de Mulhouse M2a</v>
      </c>
      <c r="C4" s="16">
        <v>13</v>
      </c>
      <c r="D4" s="8">
        <v>0</v>
      </c>
      <c r="E4" s="31">
        <f t="shared" si="0"/>
        <v>1</v>
      </c>
      <c r="F4" s="54">
        <f t="shared" si="1"/>
        <v>13</v>
      </c>
      <c r="G4" s="8">
        <v>13</v>
      </c>
      <c r="H4" s="8">
        <v>2</v>
      </c>
      <c r="I4" s="28">
        <f t="shared" si="2"/>
        <v>1</v>
      </c>
      <c r="J4" s="29">
        <f t="shared" si="3"/>
        <v>13</v>
      </c>
      <c r="K4" s="10">
        <v>13</v>
      </c>
      <c r="L4" s="8">
        <v>0</v>
      </c>
      <c r="M4" s="25">
        <f t="shared" si="4"/>
        <v>1</v>
      </c>
      <c r="N4" s="26">
        <f t="shared" si="5"/>
        <v>13</v>
      </c>
      <c r="O4" s="40">
        <v>13</v>
      </c>
      <c r="P4" s="41">
        <v>5</v>
      </c>
      <c r="Q4" s="36">
        <f t="shared" si="6"/>
        <v>1</v>
      </c>
      <c r="R4" s="37">
        <f t="shared" si="7"/>
        <v>13</v>
      </c>
      <c r="S4" s="40">
        <v>13</v>
      </c>
      <c r="T4" s="41">
        <v>0</v>
      </c>
      <c r="U4" s="38">
        <f t="shared" si="8"/>
        <v>1</v>
      </c>
      <c r="V4" s="39">
        <f t="shared" si="9"/>
        <v>13</v>
      </c>
      <c r="W4" s="11">
        <f t="shared" si="10"/>
        <v>5</v>
      </c>
      <c r="X4" s="12">
        <f t="shared" si="11"/>
        <v>65</v>
      </c>
      <c r="Y4" s="1">
        <f t="shared" si="12"/>
        <v>7</v>
      </c>
      <c r="Z4" s="6">
        <v>2</v>
      </c>
      <c r="AA4" s="5"/>
      <c r="AB4" s="4"/>
      <c r="AC4" s="4"/>
      <c r="AD4" s="4"/>
    </row>
    <row r="5" spans="1:30" ht="21">
      <c r="A5" s="94">
        <v>125</v>
      </c>
      <c r="B5" s="93" t="str">
        <f>INSCHRIJVING!B126</f>
        <v>US Aviation Civile Méteo France</v>
      </c>
      <c r="C5" s="16">
        <v>13</v>
      </c>
      <c r="D5" s="8">
        <v>1</v>
      </c>
      <c r="E5" s="31">
        <f t="shared" si="0"/>
        <v>1</v>
      </c>
      <c r="F5" s="54">
        <f t="shared" si="1"/>
        <v>13</v>
      </c>
      <c r="G5" s="8">
        <v>13</v>
      </c>
      <c r="H5" s="8">
        <v>2</v>
      </c>
      <c r="I5" s="28">
        <f t="shared" si="2"/>
        <v>1</v>
      </c>
      <c r="J5" s="29">
        <f t="shared" si="3"/>
        <v>13</v>
      </c>
      <c r="K5" s="10">
        <v>13</v>
      </c>
      <c r="L5" s="8">
        <v>3</v>
      </c>
      <c r="M5" s="25">
        <f t="shared" si="4"/>
        <v>1</v>
      </c>
      <c r="N5" s="26">
        <f t="shared" si="5"/>
        <v>13</v>
      </c>
      <c r="O5" s="40">
        <v>13</v>
      </c>
      <c r="P5" s="41">
        <v>4</v>
      </c>
      <c r="Q5" s="36">
        <f t="shared" si="6"/>
        <v>1</v>
      </c>
      <c r="R5" s="37">
        <f t="shared" si="7"/>
        <v>13</v>
      </c>
      <c r="S5" s="40">
        <v>13</v>
      </c>
      <c r="T5" s="41">
        <v>0</v>
      </c>
      <c r="U5" s="38">
        <f t="shared" si="8"/>
        <v>1</v>
      </c>
      <c r="V5" s="39">
        <f t="shared" si="9"/>
        <v>13</v>
      </c>
      <c r="W5" s="11">
        <f t="shared" si="10"/>
        <v>5</v>
      </c>
      <c r="X5" s="12">
        <f t="shared" si="11"/>
        <v>65</v>
      </c>
      <c r="Y5" s="1">
        <f t="shared" si="12"/>
        <v>10</v>
      </c>
      <c r="Z5" s="6">
        <v>3</v>
      </c>
      <c r="AA5" s="5"/>
      <c r="AB5" s="4"/>
      <c r="AC5" s="4"/>
      <c r="AD5" s="4"/>
    </row>
    <row r="6" spans="1:30" ht="21">
      <c r="A6" s="94">
        <v>31</v>
      </c>
      <c r="B6" s="93" t="str">
        <f>INSCHRIJVING!B32</f>
        <v>Association Veolia Sport</v>
      </c>
      <c r="C6" s="16">
        <v>13</v>
      </c>
      <c r="D6" s="8">
        <v>0</v>
      </c>
      <c r="E6" s="31">
        <f t="shared" si="0"/>
        <v>1</v>
      </c>
      <c r="F6" s="54">
        <f t="shared" si="1"/>
        <v>13</v>
      </c>
      <c r="G6" s="8">
        <v>13</v>
      </c>
      <c r="H6" s="8">
        <v>10</v>
      </c>
      <c r="I6" s="28">
        <f t="shared" si="2"/>
        <v>1</v>
      </c>
      <c r="J6" s="29">
        <f t="shared" si="3"/>
        <v>13</v>
      </c>
      <c r="K6" s="10">
        <v>13</v>
      </c>
      <c r="L6" s="8">
        <v>0</v>
      </c>
      <c r="M6" s="25">
        <f t="shared" si="4"/>
        <v>1</v>
      </c>
      <c r="N6" s="26">
        <f t="shared" si="5"/>
        <v>13</v>
      </c>
      <c r="O6" s="40">
        <v>13</v>
      </c>
      <c r="P6" s="41">
        <v>0</v>
      </c>
      <c r="Q6" s="36">
        <f t="shared" si="6"/>
        <v>1</v>
      </c>
      <c r="R6" s="37">
        <f t="shared" si="7"/>
        <v>13</v>
      </c>
      <c r="S6" s="40">
        <v>13</v>
      </c>
      <c r="T6" s="41">
        <v>1</v>
      </c>
      <c r="U6" s="38">
        <f t="shared" si="8"/>
        <v>1</v>
      </c>
      <c r="V6" s="39">
        <f t="shared" si="9"/>
        <v>13</v>
      </c>
      <c r="W6" s="11">
        <f t="shared" si="10"/>
        <v>5</v>
      </c>
      <c r="X6" s="12">
        <f t="shared" si="11"/>
        <v>65</v>
      </c>
      <c r="Y6" s="1">
        <f t="shared" si="12"/>
        <v>11</v>
      </c>
      <c r="Z6" s="6">
        <v>4</v>
      </c>
      <c r="AA6" s="5"/>
      <c r="AB6" s="4"/>
      <c r="AC6" s="4"/>
      <c r="AD6" s="4"/>
    </row>
    <row r="7" spans="1:30" ht="21">
      <c r="A7" s="94">
        <v>80</v>
      </c>
      <c r="B7" s="93" t="str">
        <f>INSCHRIJVING!B81</f>
        <v>Roche Diagnostics GmbH</v>
      </c>
      <c r="C7" s="16">
        <v>13</v>
      </c>
      <c r="D7" s="8">
        <v>4</v>
      </c>
      <c r="E7" s="31">
        <f t="shared" si="0"/>
        <v>1</v>
      </c>
      <c r="F7" s="54">
        <f t="shared" si="1"/>
        <v>13</v>
      </c>
      <c r="G7" s="8">
        <v>13</v>
      </c>
      <c r="H7" s="8">
        <v>1</v>
      </c>
      <c r="I7" s="28">
        <f t="shared" si="2"/>
        <v>1</v>
      </c>
      <c r="J7" s="29">
        <f t="shared" si="3"/>
        <v>13</v>
      </c>
      <c r="K7" s="9">
        <v>13</v>
      </c>
      <c r="L7" s="7">
        <v>0</v>
      </c>
      <c r="M7" s="25">
        <f t="shared" si="4"/>
        <v>1</v>
      </c>
      <c r="N7" s="26">
        <f t="shared" si="5"/>
        <v>13</v>
      </c>
      <c r="O7" s="9">
        <v>13</v>
      </c>
      <c r="P7" s="41">
        <v>2</v>
      </c>
      <c r="Q7" s="36">
        <f t="shared" si="6"/>
        <v>1</v>
      </c>
      <c r="R7" s="37">
        <f t="shared" si="7"/>
        <v>13</v>
      </c>
      <c r="S7" s="9">
        <v>13</v>
      </c>
      <c r="T7" s="41">
        <v>4</v>
      </c>
      <c r="U7" s="38">
        <f t="shared" si="8"/>
        <v>1</v>
      </c>
      <c r="V7" s="39">
        <f t="shared" si="9"/>
        <v>13</v>
      </c>
      <c r="W7" s="11">
        <f t="shared" si="10"/>
        <v>5</v>
      </c>
      <c r="X7" s="12">
        <f t="shared" si="11"/>
        <v>65</v>
      </c>
      <c r="Y7" s="1">
        <f t="shared" si="12"/>
        <v>11</v>
      </c>
      <c r="Z7" s="6">
        <v>5</v>
      </c>
      <c r="AA7" s="5"/>
      <c r="AB7" s="4"/>
      <c r="AC7" s="4"/>
      <c r="AD7" s="4"/>
    </row>
    <row r="8" spans="1:30" ht="21">
      <c r="A8" s="94">
        <v>30</v>
      </c>
      <c r="B8" s="93" t="str">
        <f>INSCHRIJVING!B31</f>
        <v>Association Veolia Sport</v>
      </c>
      <c r="C8" s="16">
        <v>13</v>
      </c>
      <c r="D8" s="8">
        <v>0</v>
      </c>
      <c r="E8" s="32">
        <f t="shared" si="0"/>
        <v>1</v>
      </c>
      <c r="F8" s="54">
        <f t="shared" si="1"/>
        <v>13</v>
      </c>
      <c r="G8" s="8">
        <v>13</v>
      </c>
      <c r="H8" s="8">
        <v>6</v>
      </c>
      <c r="I8" s="30">
        <f t="shared" si="2"/>
        <v>1</v>
      </c>
      <c r="J8" s="29">
        <f t="shared" si="3"/>
        <v>13</v>
      </c>
      <c r="K8" s="9">
        <v>13</v>
      </c>
      <c r="L8" s="7">
        <v>1</v>
      </c>
      <c r="M8" s="27">
        <f t="shared" si="4"/>
        <v>1</v>
      </c>
      <c r="N8" s="26">
        <f t="shared" si="5"/>
        <v>13</v>
      </c>
      <c r="O8" s="7">
        <v>13</v>
      </c>
      <c r="P8" s="41">
        <v>2</v>
      </c>
      <c r="Q8" s="42">
        <f t="shared" si="6"/>
        <v>1</v>
      </c>
      <c r="R8" s="37">
        <f t="shared" si="7"/>
        <v>13</v>
      </c>
      <c r="S8" s="7">
        <v>13</v>
      </c>
      <c r="T8" s="41">
        <v>12</v>
      </c>
      <c r="U8" s="43">
        <f t="shared" si="8"/>
        <v>1</v>
      </c>
      <c r="V8" s="39">
        <f t="shared" si="9"/>
        <v>13</v>
      </c>
      <c r="W8" s="11">
        <f t="shared" si="10"/>
        <v>5</v>
      </c>
      <c r="X8" s="12">
        <f t="shared" si="11"/>
        <v>65</v>
      </c>
      <c r="Y8" s="1">
        <f t="shared" si="12"/>
        <v>21</v>
      </c>
      <c r="Z8" s="6">
        <v>6</v>
      </c>
      <c r="AA8" s="5"/>
      <c r="AB8" s="4"/>
      <c r="AC8" s="4"/>
      <c r="AD8" s="4"/>
    </row>
    <row r="9" spans="1:30" ht="21">
      <c r="A9" s="94">
        <v>60</v>
      </c>
      <c r="B9" s="93" t="str">
        <f>INSCHRIJVING!B61</f>
        <v>Dassault Sports</v>
      </c>
      <c r="C9" s="16">
        <v>13</v>
      </c>
      <c r="D9" s="8">
        <v>3</v>
      </c>
      <c r="E9" s="31">
        <f t="shared" si="0"/>
        <v>1</v>
      </c>
      <c r="F9" s="54">
        <f t="shared" si="1"/>
        <v>13</v>
      </c>
      <c r="G9" s="8">
        <v>13</v>
      </c>
      <c r="H9" s="8">
        <v>3</v>
      </c>
      <c r="I9" s="28">
        <f t="shared" si="2"/>
        <v>1</v>
      </c>
      <c r="J9" s="29">
        <f t="shared" si="3"/>
        <v>13</v>
      </c>
      <c r="K9" s="9">
        <v>13</v>
      </c>
      <c r="L9" s="7">
        <v>10</v>
      </c>
      <c r="M9" s="25">
        <f t="shared" si="4"/>
        <v>1</v>
      </c>
      <c r="N9" s="26">
        <f t="shared" si="5"/>
        <v>13</v>
      </c>
      <c r="O9" s="9">
        <v>13</v>
      </c>
      <c r="P9" s="41">
        <v>6</v>
      </c>
      <c r="Q9" s="36">
        <f t="shared" si="6"/>
        <v>1</v>
      </c>
      <c r="R9" s="37">
        <f t="shared" si="7"/>
        <v>13</v>
      </c>
      <c r="S9" s="9">
        <v>13</v>
      </c>
      <c r="T9" s="41">
        <v>4</v>
      </c>
      <c r="U9" s="38">
        <f t="shared" si="8"/>
        <v>1</v>
      </c>
      <c r="V9" s="39">
        <f t="shared" si="9"/>
        <v>13</v>
      </c>
      <c r="W9" s="11">
        <f t="shared" si="10"/>
        <v>5</v>
      </c>
      <c r="X9" s="12">
        <f t="shared" si="11"/>
        <v>65</v>
      </c>
      <c r="Y9" s="1">
        <f t="shared" si="12"/>
        <v>26</v>
      </c>
      <c r="Z9" s="6">
        <v>7</v>
      </c>
      <c r="AA9" s="5"/>
      <c r="AB9" s="4"/>
      <c r="AC9" s="4"/>
      <c r="AD9" s="4"/>
    </row>
    <row r="10" spans="1:30" ht="21">
      <c r="A10" s="94">
        <v>59</v>
      </c>
      <c r="B10" s="93" t="str">
        <f>INSCHRIJVING!B60</f>
        <v>Dassault Sports</v>
      </c>
      <c r="C10" s="16">
        <v>13</v>
      </c>
      <c r="D10" s="8">
        <v>8</v>
      </c>
      <c r="E10" s="31">
        <f t="shared" si="0"/>
        <v>1</v>
      </c>
      <c r="F10" s="54">
        <f t="shared" si="1"/>
        <v>13</v>
      </c>
      <c r="G10" s="8">
        <v>13</v>
      </c>
      <c r="H10" s="8">
        <v>6</v>
      </c>
      <c r="I10" s="28">
        <f t="shared" si="2"/>
        <v>1</v>
      </c>
      <c r="J10" s="29">
        <f t="shared" si="3"/>
        <v>13</v>
      </c>
      <c r="K10" s="9">
        <v>13</v>
      </c>
      <c r="L10" s="7">
        <v>6</v>
      </c>
      <c r="M10" s="25">
        <f t="shared" si="4"/>
        <v>1</v>
      </c>
      <c r="N10" s="26">
        <f t="shared" si="5"/>
        <v>13</v>
      </c>
      <c r="O10" s="40">
        <v>13</v>
      </c>
      <c r="P10" s="41">
        <v>4</v>
      </c>
      <c r="Q10" s="36">
        <f t="shared" si="6"/>
        <v>1</v>
      </c>
      <c r="R10" s="37">
        <f t="shared" si="7"/>
        <v>13</v>
      </c>
      <c r="S10" s="40">
        <v>13</v>
      </c>
      <c r="T10" s="41">
        <v>3</v>
      </c>
      <c r="U10" s="38">
        <f t="shared" si="8"/>
        <v>1</v>
      </c>
      <c r="V10" s="39">
        <f t="shared" si="9"/>
        <v>13</v>
      </c>
      <c r="W10" s="11">
        <f t="shared" si="10"/>
        <v>5</v>
      </c>
      <c r="X10" s="12">
        <f t="shared" si="11"/>
        <v>65</v>
      </c>
      <c r="Y10" s="1">
        <f t="shared" si="12"/>
        <v>27</v>
      </c>
      <c r="Z10" s="6">
        <v>8</v>
      </c>
      <c r="AA10" s="5"/>
      <c r="AB10" s="4"/>
      <c r="AC10" s="4"/>
      <c r="AD10" s="4"/>
    </row>
    <row r="11" spans="1:30" ht="21">
      <c r="A11" s="34">
        <v>29</v>
      </c>
      <c r="B11" s="33" t="str">
        <f>INSCHRIJVING!B30</f>
        <v>Association Veolia Sport</v>
      </c>
      <c r="C11" s="16">
        <v>13</v>
      </c>
      <c r="D11" s="8">
        <v>3</v>
      </c>
      <c r="E11" s="31">
        <f t="shared" si="0"/>
        <v>1</v>
      </c>
      <c r="F11" s="54">
        <f t="shared" si="1"/>
        <v>13</v>
      </c>
      <c r="G11" s="8">
        <v>13</v>
      </c>
      <c r="H11" s="8">
        <v>7</v>
      </c>
      <c r="I11" s="28">
        <f t="shared" si="2"/>
        <v>1</v>
      </c>
      <c r="J11" s="29">
        <f t="shared" si="3"/>
        <v>13</v>
      </c>
      <c r="K11" s="9">
        <v>13</v>
      </c>
      <c r="L11" s="7">
        <v>7</v>
      </c>
      <c r="M11" s="25">
        <f t="shared" si="4"/>
        <v>1</v>
      </c>
      <c r="N11" s="26">
        <f t="shared" si="5"/>
        <v>13</v>
      </c>
      <c r="O11" s="40">
        <v>13</v>
      </c>
      <c r="P11" s="41">
        <v>0</v>
      </c>
      <c r="Q11" s="36">
        <f t="shared" si="6"/>
        <v>1</v>
      </c>
      <c r="R11" s="37">
        <f t="shared" si="7"/>
        <v>13</v>
      </c>
      <c r="S11" s="40">
        <v>12</v>
      </c>
      <c r="T11" s="41">
        <v>13</v>
      </c>
      <c r="U11" s="38">
        <f t="shared" si="8"/>
        <v>0</v>
      </c>
      <c r="V11" s="39">
        <f t="shared" si="9"/>
        <v>12</v>
      </c>
      <c r="W11" s="11">
        <f t="shared" si="10"/>
        <v>4</v>
      </c>
      <c r="X11" s="12">
        <f t="shared" si="11"/>
        <v>64</v>
      </c>
      <c r="Y11" s="1">
        <f t="shared" si="12"/>
        <v>30</v>
      </c>
      <c r="Z11" s="6">
        <v>9</v>
      </c>
      <c r="AA11" s="5"/>
      <c r="AB11" s="4"/>
      <c r="AC11" s="4"/>
      <c r="AD11" s="4"/>
    </row>
    <row r="12" spans="1:30" ht="21">
      <c r="A12" s="34">
        <v>34</v>
      </c>
      <c r="B12" s="33" t="str">
        <f>INSCHRIJVING!B35</f>
        <v>Association Veolia Sport</v>
      </c>
      <c r="C12" s="16">
        <v>13</v>
      </c>
      <c r="D12" s="8">
        <v>3</v>
      </c>
      <c r="E12" s="31">
        <f t="shared" si="0"/>
        <v>1</v>
      </c>
      <c r="F12" s="54">
        <f t="shared" si="1"/>
        <v>13</v>
      </c>
      <c r="G12" s="8">
        <v>13</v>
      </c>
      <c r="H12" s="8">
        <v>7</v>
      </c>
      <c r="I12" s="28">
        <f t="shared" si="2"/>
        <v>1</v>
      </c>
      <c r="J12" s="29">
        <f t="shared" si="3"/>
        <v>13</v>
      </c>
      <c r="K12" s="9">
        <v>13</v>
      </c>
      <c r="L12" s="7">
        <v>2</v>
      </c>
      <c r="M12" s="25">
        <f t="shared" si="4"/>
        <v>1</v>
      </c>
      <c r="N12" s="26">
        <f t="shared" si="5"/>
        <v>13</v>
      </c>
      <c r="O12" s="9">
        <v>13</v>
      </c>
      <c r="P12" s="41">
        <v>0</v>
      </c>
      <c r="Q12" s="36">
        <f t="shared" si="6"/>
        <v>1</v>
      </c>
      <c r="R12" s="37">
        <f t="shared" si="7"/>
        <v>13</v>
      </c>
      <c r="S12" s="9">
        <v>4</v>
      </c>
      <c r="T12" s="41">
        <v>13</v>
      </c>
      <c r="U12" s="38">
        <f t="shared" si="8"/>
        <v>0</v>
      </c>
      <c r="V12" s="39">
        <f t="shared" si="9"/>
        <v>4</v>
      </c>
      <c r="W12" s="11">
        <f t="shared" si="10"/>
        <v>4</v>
      </c>
      <c r="X12" s="12">
        <f t="shared" si="11"/>
        <v>56</v>
      </c>
      <c r="Y12" s="1">
        <f t="shared" si="12"/>
        <v>25</v>
      </c>
      <c r="Z12" s="6">
        <v>10</v>
      </c>
      <c r="AA12" s="5"/>
      <c r="AB12" s="4"/>
      <c r="AC12" s="4"/>
      <c r="AD12" s="4"/>
    </row>
    <row r="13" spans="1:26" ht="21">
      <c r="A13" s="34">
        <v>63</v>
      </c>
      <c r="B13" s="33" t="str">
        <f>INSCHRIJVING!B64</f>
        <v>Dassault Sports</v>
      </c>
      <c r="C13" s="16">
        <v>13</v>
      </c>
      <c r="D13" s="8">
        <v>0</v>
      </c>
      <c r="E13" s="31">
        <f t="shared" si="0"/>
        <v>1</v>
      </c>
      <c r="F13" s="54">
        <f t="shared" si="1"/>
        <v>13</v>
      </c>
      <c r="G13" s="8">
        <v>13</v>
      </c>
      <c r="H13" s="8">
        <v>4</v>
      </c>
      <c r="I13" s="28">
        <f t="shared" si="2"/>
        <v>1</v>
      </c>
      <c r="J13" s="29">
        <f t="shared" si="3"/>
        <v>13</v>
      </c>
      <c r="K13" s="9">
        <v>13</v>
      </c>
      <c r="L13" s="7">
        <v>7</v>
      </c>
      <c r="M13" s="25">
        <f t="shared" si="4"/>
        <v>1</v>
      </c>
      <c r="N13" s="26">
        <f t="shared" si="5"/>
        <v>13</v>
      </c>
      <c r="O13" s="40">
        <v>13</v>
      </c>
      <c r="P13" s="41">
        <v>8</v>
      </c>
      <c r="Q13" s="36">
        <f t="shared" si="6"/>
        <v>1</v>
      </c>
      <c r="R13" s="37">
        <f t="shared" si="7"/>
        <v>13</v>
      </c>
      <c r="S13" s="40">
        <v>4</v>
      </c>
      <c r="T13" s="41">
        <v>13</v>
      </c>
      <c r="U13" s="38">
        <f t="shared" si="8"/>
        <v>0</v>
      </c>
      <c r="V13" s="39">
        <f t="shared" si="9"/>
        <v>4</v>
      </c>
      <c r="W13" s="11">
        <f t="shared" si="10"/>
        <v>4</v>
      </c>
      <c r="X13" s="12">
        <f t="shared" si="11"/>
        <v>56</v>
      </c>
      <c r="Y13" s="1">
        <f t="shared" si="12"/>
        <v>32</v>
      </c>
      <c r="Z13" s="6">
        <v>11</v>
      </c>
    </row>
    <row r="14" spans="1:26" ht="21">
      <c r="A14" s="34">
        <v>48</v>
      </c>
      <c r="B14" s="33" t="str">
        <f>INSCHRIJVING!B49</f>
        <v>BSV-Kiel</v>
      </c>
      <c r="C14" s="16">
        <v>13</v>
      </c>
      <c r="D14" s="8">
        <v>5</v>
      </c>
      <c r="E14" s="31">
        <f t="shared" si="0"/>
        <v>1</v>
      </c>
      <c r="F14" s="54">
        <f t="shared" si="1"/>
        <v>13</v>
      </c>
      <c r="G14" s="8">
        <v>13</v>
      </c>
      <c r="H14" s="8">
        <v>3</v>
      </c>
      <c r="I14" s="28">
        <f t="shared" si="2"/>
        <v>1</v>
      </c>
      <c r="J14" s="29">
        <f t="shared" si="3"/>
        <v>13</v>
      </c>
      <c r="K14" s="9">
        <v>13</v>
      </c>
      <c r="L14" s="7">
        <v>1</v>
      </c>
      <c r="M14" s="25">
        <f t="shared" si="4"/>
        <v>1</v>
      </c>
      <c r="N14" s="26">
        <f t="shared" si="5"/>
        <v>13</v>
      </c>
      <c r="O14" s="9">
        <v>13</v>
      </c>
      <c r="P14" s="41">
        <v>3</v>
      </c>
      <c r="Q14" s="36">
        <f t="shared" si="6"/>
        <v>1</v>
      </c>
      <c r="R14" s="37">
        <f t="shared" si="7"/>
        <v>13</v>
      </c>
      <c r="S14" s="9">
        <v>3</v>
      </c>
      <c r="T14" s="41">
        <v>13</v>
      </c>
      <c r="U14" s="38">
        <f t="shared" si="8"/>
        <v>0</v>
      </c>
      <c r="V14" s="39">
        <f t="shared" si="9"/>
        <v>3</v>
      </c>
      <c r="W14" s="11">
        <f t="shared" si="10"/>
        <v>4</v>
      </c>
      <c r="X14" s="12">
        <f t="shared" si="11"/>
        <v>55</v>
      </c>
      <c r="Y14" s="1">
        <f t="shared" si="12"/>
        <v>25</v>
      </c>
      <c r="Z14" s="6">
        <v>12</v>
      </c>
    </row>
    <row r="15" spans="1:26" ht="21">
      <c r="A15" s="34">
        <v>1</v>
      </c>
      <c r="B15" s="33" t="str">
        <f>INSCHRIJVING!B2</f>
        <v>A.S.Sapeurs Pompiers Rhône</v>
      </c>
      <c r="C15" s="16">
        <v>13</v>
      </c>
      <c r="D15" s="7">
        <v>6</v>
      </c>
      <c r="E15" s="31">
        <f t="shared" si="0"/>
        <v>1</v>
      </c>
      <c r="F15" s="54">
        <f t="shared" si="1"/>
        <v>13</v>
      </c>
      <c r="G15" s="8">
        <v>13</v>
      </c>
      <c r="H15" s="7">
        <v>5</v>
      </c>
      <c r="I15" s="28">
        <f t="shared" si="2"/>
        <v>1</v>
      </c>
      <c r="J15" s="29">
        <f t="shared" si="3"/>
        <v>13</v>
      </c>
      <c r="K15" s="9">
        <v>13</v>
      </c>
      <c r="L15" s="88">
        <v>10</v>
      </c>
      <c r="M15" s="25">
        <f t="shared" si="4"/>
        <v>1</v>
      </c>
      <c r="N15" s="26">
        <f t="shared" si="5"/>
        <v>13</v>
      </c>
      <c r="O15" s="40">
        <v>13</v>
      </c>
      <c r="P15" s="91">
        <v>8</v>
      </c>
      <c r="Q15" s="36">
        <f t="shared" si="6"/>
        <v>1</v>
      </c>
      <c r="R15" s="37">
        <f t="shared" si="7"/>
        <v>13</v>
      </c>
      <c r="S15" s="40">
        <v>3</v>
      </c>
      <c r="T15" s="91">
        <v>13</v>
      </c>
      <c r="U15" s="38">
        <f t="shared" si="8"/>
        <v>0</v>
      </c>
      <c r="V15" s="39">
        <f t="shared" si="9"/>
        <v>3</v>
      </c>
      <c r="W15" s="11">
        <f t="shared" si="10"/>
        <v>4</v>
      </c>
      <c r="X15" s="12">
        <f t="shared" si="11"/>
        <v>55</v>
      </c>
      <c r="Y15" s="1">
        <f t="shared" si="12"/>
        <v>42</v>
      </c>
      <c r="Z15" s="6">
        <v>13</v>
      </c>
    </row>
    <row r="16" spans="1:26" ht="21">
      <c r="A16" s="34">
        <v>42</v>
      </c>
      <c r="B16" s="33" t="str">
        <f>INSCHRIJVING!B43</f>
        <v>BSG Allianz Köln Weiß-Blau e.V.</v>
      </c>
      <c r="C16" s="16">
        <v>13</v>
      </c>
      <c r="D16" s="8">
        <v>0</v>
      </c>
      <c r="E16" s="31">
        <f t="shared" si="0"/>
        <v>1</v>
      </c>
      <c r="F16" s="54">
        <f t="shared" si="1"/>
        <v>13</v>
      </c>
      <c r="G16" s="8">
        <v>13</v>
      </c>
      <c r="H16" s="8">
        <v>8</v>
      </c>
      <c r="I16" s="28">
        <f t="shared" si="2"/>
        <v>1</v>
      </c>
      <c r="J16" s="29">
        <f t="shared" si="3"/>
        <v>13</v>
      </c>
      <c r="K16" s="9">
        <v>13</v>
      </c>
      <c r="L16" s="7">
        <v>8</v>
      </c>
      <c r="M16" s="25">
        <f t="shared" si="4"/>
        <v>1</v>
      </c>
      <c r="N16" s="26">
        <f t="shared" si="5"/>
        <v>13</v>
      </c>
      <c r="O16" s="9">
        <v>13</v>
      </c>
      <c r="P16" s="41">
        <v>4</v>
      </c>
      <c r="Q16" s="36">
        <f t="shared" si="6"/>
        <v>1</v>
      </c>
      <c r="R16" s="37">
        <f t="shared" si="7"/>
        <v>13</v>
      </c>
      <c r="S16" s="9">
        <v>1</v>
      </c>
      <c r="T16" s="41">
        <v>13</v>
      </c>
      <c r="U16" s="38">
        <f t="shared" si="8"/>
        <v>0</v>
      </c>
      <c r="V16" s="39">
        <f t="shared" si="9"/>
        <v>1</v>
      </c>
      <c r="W16" s="11">
        <f t="shared" si="10"/>
        <v>4</v>
      </c>
      <c r="X16" s="12">
        <f t="shared" si="11"/>
        <v>53</v>
      </c>
      <c r="Y16" s="1">
        <f t="shared" si="12"/>
        <v>33</v>
      </c>
      <c r="Z16" s="6">
        <v>14</v>
      </c>
    </row>
    <row r="17" spans="1:26" ht="21">
      <c r="A17" s="34">
        <v>6</v>
      </c>
      <c r="B17" s="33" t="str">
        <f>INSCHRIJVING!B7</f>
        <v>AIRBUS STAFF ASSOCIATION</v>
      </c>
      <c r="C17" s="16">
        <v>13</v>
      </c>
      <c r="D17" s="8">
        <v>4</v>
      </c>
      <c r="E17" s="31">
        <f t="shared" si="0"/>
        <v>1</v>
      </c>
      <c r="F17" s="54">
        <f t="shared" si="1"/>
        <v>13</v>
      </c>
      <c r="G17" s="8">
        <v>13</v>
      </c>
      <c r="H17" s="8">
        <v>6</v>
      </c>
      <c r="I17" s="28">
        <f t="shared" si="2"/>
        <v>1</v>
      </c>
      <c r="J17" s="29">
        <f t="shared" si="3"/>
        <v>13</v>
      </c>
      <c r="K17" s="9">
        <v>13</v>
      </c>
      <c r="L17" s="7">
        <v>7</v>
      </c>
      <c r="M17" s="25">
        <f t="shared" si="4"/>
        <v>1</v>
      </c>
      <c r="N17" s="26">
        <f t="shared" si="5"/>
        <v>13</v>
      </c>
      <c r="O17" s="40">
        <v>13</v>
      </c>
      <c r="P17" s="41">
        <v>4</v>
      </c>
      <c r="Q17" s="36">
        <f t="shared" si="6"/>
        <v>1</v>
      </c>
      <c r="R17" s="37">
        <f t="shared" si="7"/>
        <v>13</v>
      </c>
      <c r="S17" s="40">
        <v>0</v>
      </c>
      <c r="T17" s="41">
        <v>13</v>
      </c>
      <c r="U17" s="38">
        <f t="shared" si="8"/>
        <v>0</v>
      </c>
      <c r="V17" s="39">
        <f t="shared" si="9"/>
        <v>0</v>
      </c>
      <c r="W17" s="11">
        <f t="shared" si="10"/>
        <v>4</v>
      </c>
      <c r="X17" s="12">
        <f t="shared" si="11"/>
        <v>52</v>
      </c>
      <c r="Y17" s="1">
        <f t="shared" si="12"/>
        <v>34</v>
      </c>
      <c r="Z17" s="6">
        <v>15</v>
      </c>
    </row>
    <row r="18" spans="1:26" ht="21">
      <c r="A18" s="34">
        <v>56</v>
      </c>
      <c r="B18" s="33" t="str">
        <f>INSCHRIJVING!B57</f>
        <v>Dassault Sports</v>
      </c>
      <c r="C18" s="16">
        <v>13</v>
      </c>
      <c r="D18" s="8">
        <v>1</v>
      </c>
      <c r="E18" s="31">
        <f t="shared" si="0"/>
        <v>1</v>
      </c>
      <c r="F18" s="54">
        <f t="shared" si="1"/>
        <v>13</v>
      </c>
      <c r="G18" s="8">
        <v>13</v>
      </c>
      <c r="H18" s="8">
        <v>9</v>
      </c>
      <c r="I18" s="28">
        <f t="shared" si="2"/>
        <v>1</v>
      </c>
      <c r="J18" s="29">
        <f t="shared" si="3"/>
        <v>13</v>
      </c>
      <c r="K18" s="9">
        <v>13</v>
      </c>
      <c r="L18" s="7">
        <v>3</v>
      </c>
      <c r="M18" s="25">
        <f t="shared" si="4"/>
        <v>1</v>
      </c>
      <c r="N18" s="26">
        <f t="shared" si="5"/>
        <v>13</v>
      </c>
      <c r="O18" s="9">
        <v>13</v>
      </c>
      <c r="P18" s="41">
        <v>9</v>
      </c>
      <c r="Q18" s="36">
        <f t="shared" si="6"/>
        <v>1</v>
      </c>
      <c r="R18" s="37">
        <f t="shared" si="7"/>
        <v>13</v>
      </c>
      <c r="S18" s="9">
        <v>0</v>
      </c>
      <c r="T18" s="41">
        <v>13</v>
      </c>
      <c r="U18" s="38">
        <f t="shared" si="8"/>
        <v>0</v>
      </c>
      <c r="V18" s="39">
        <f t="shared" si="9"/>
        <v>0</v>
      </c>
      <c r="W18" s="11">
        <f t="shared" si="10"/>
        <v>4</v>
      </c>
      <c r="X18" s="12">
        <f t="shared" si="11"/>
        <v>52</v>
      </c>
      <c r="Y18" s="1">
        <f t="shared" si="12"/>
        <v>35</v>
      </c>
      <c r="Z18" s="6">
        <v>16</v>
      </c>
    </row>
    <row r="19" spans="1:26" ht="21">
      <c r="A19" s="34">
        <v>51</v>
      </c>
      <c r="B19" s="33" t="str">
        <f>INSCHRIJVING!B52</f>
        <v>BSV-Kiel</v>
      </c>
      <c r="C19" s="16">
        <v>13</v>
      </c>
      <c r="D19" s="8">
        <v>3</v>
      </c>
      <c r="E19" s="31">
        <f t="shared" si="0"/>
        <v>1</v>
      </c>
      <c r="F19" s="54">
        <f t="shared" si="1"/>
        <v>13</v>
      </c>
      <c r="G19" s="8">
        <v>13</v>
      </c>
      <c r="H19" s="8">
        <v>1</v>
      </c>
      <c r="I19" s="28">
        <f t="shared" si="2"/>
        <v>1</v>
      </c>
      <c r="J19" s="29">
        <f t="shared" si="3"/>
        <v>13</v>
      </c>
      <c r="K19" s="9">
        <v>13</v>
      </c>
      <c r="L19" s="7">
        <v>3</v>
      </c>
      <c r="M19" s="25">
        <f t="shared" si="4"/>
        <v>1</v>
      </c>
      <c r="N19" s="26">
        <f t="shared" si="5"/>
        <v>13</v>
      </c>
      <c r="O19" s="40">
        <v>11</v>
      </c>
      <c r="P19" s="41">
        <v>10</v>
      </c>
      <c r="Q19" s="36">
        <f>IF(O19=11,1,0)</f>
        <v>1</v>
      </c>
      <c r="R19" s="37">
        <f t="shared" si="7"/>
        <v>11</v>
      </c>
      <c r="S19" s="40"/>
      <c r="T19" s="41"/>
      <c r="U19" s="38">
        <f t="shared" si="8"/>
        <v>0</v>
      </c>
      <c r="V19" s="39">
        <f t="shared" si="9"/>
        <v>0</v>
      </c>
      <c r="W19" s="11">
        <f t="shared" si="10"/>
        <v>4</v>
      </c>
      <c r="X19" s="12">
        <f t="shared" si="11"/>
        <v>50</v>
      </c>
      <c r="Y19" s="1">
        <f t="shared" si="12"/>
        <v>17</v>
      </c>
      <c r="Z19" s="6">
        <v>17</v>
      </c>
    </row>
    <row r="20" spans="1:26" ht="21">
      <c r="A20" s="34">
        <v>108</v>
      </c>
      <c r="B20" s="33" t="str">
        <f>INSCHRIJVING!B109</f>
        <v>TSF-sydhavsoerne</v>
      </c>
      <c r="C20" s="16">
        <v>13</v>
      </c>
      <c r="D20" s="8">
        <v>3</v>
      </c>
      <c r="E20" s="31">
        <f t="shared" si="0"/>
        <v>1</v>
      </c>
      <c r="F20" s="54">
        <f t="shared" si="1"/>
        <v>13</v>
      </c>
      <c r="G20" s="8">
        <v>13</v>
      </c>
      <c r="H20" s="8">
        <v>12</v>
      </c>
      <c r="I20" s="28">
        <f t="shared" si="2"/>
        <v>1</v>
      </c>
      <c r="J20" s="29">
        <f t="shared" si="3"/>
        <v>13</v>
      </c>
      <c r="K20" s="9">
        <v>13</v>
      </c>
      <c r="L20" s="7">
        <v>5</v>
      </c>
      <c r="M20" s="25">
        <f t="shared" si="4"/>
        <v>1</v>
      </c>
      <c r="N20" s="26">
        <f t="shared" si="5"/>
        <v>13</v>
      </c>
      <c r="O20" s="9">
        <v>10</v>
      </c>
      <c r="P20" s="41">
        <v>6</v>
      </c>
      <c r="Q20" s="36">
        <f>IF(O20=10,1,0)</f>
        <v>1</v>
      </c>
      <c r="R20" s="37">
        <f t="shared" si="7"/>
        <v>10</v>
      </c>
      <c r="S20" s="9"/>
      <c r="T20" s="41"/>
      <c r="U20" s="38">
        <f t="shared" si="8"/>
        <v>0</v>
      </c>
      <c r="V20" s="39">
        <f t="shared" si="9"/>
        <v>0</v>
      </c>
      <c r="W20" s="11">
        <f t="shared" si="10"/>
        <v>4</v>
      </c>
      <c r="X20" s="12">
        <f t="shared" si="11"/>
        <v>49</v>
      </c>
      <c r="Y20" s="1">
        <f t="shared" si="12"/>
        <v>26</v>
      </c>
      <c r="Z20" s="6">
        <v>18</v>
      </c>
    </row>
    <row r="21" spans="1:26" ht="21">
      <c r="A21" s="34">
        <v>135</v>
      </c>
      <c r="B21" s="33" t="str">
        <f>INSCHRIJVING!B136</f>
        <v>AS Municipaux Rennes Metropole</v>
      </c>
      <c r="C21" s="16">
        <v>9</v>
      </c>
      <c r="D21" s="8">
        <v>5</v>
      </c>
      <c r="E21" s="31">
        <f>IF(C21=9,1,0)</f>
        <v>1</v>
      </c>
      <c r="F21" s="54">
        <f t="shared" si="1"/>
        <v>9</v>
      </c>
      <c r="G21" s="8">
        <v>13</v>
      </c>
      <c r="H21" s="8">
        <v>7</v>
      </c>
      <c r="I21" s="28">
        <f t="shared" si="2"/>
        <v>1</v>
      </c>
      <c r="J21" s="29">
        <f t="shared" si="3"/>
        <v>13</v>
      </c>
      <c r="K21" s="9">
        <v>13</v>
      </c>
      <c r="L21" s="7">
        <v>2</v>
      </c>
      <c r="M21" s="25">
        <f t="shared" si="4"/>
        <v>1</v>
      </c>
      <c r="N21" s="26">
        <f t="shared" si="5"/>
        <v>13</v>
      </c>
      <c r="O21" s="40">
        <v>13</v>
      </c>
      <c r="P21" s="41">
        <v>4</v>
      </c>
      <c r="Q21" s="36">
        <f>IF(O21=13,1,0)</f>
        <v>1</v>
      </c>
      <c r="R21" s="37">
        <f t="shared" si="7"/>
        <v>13</v>
      </c>
      <c r="S21" s="40"/>
      <c r="T21" s="41"/>
      <c r="U21" s="38">
        <f t="shared" si="8"/>
        <v>0</v>
      </c>
      <c r="V21" s="39">
        <f t="shared" si="9"/>
        <v>0</v>
      </c>
      <c r="W21" s="11">
        <f t="shared" si="10"/>
        <v>4</v>
      </c>
      <c r="X21" s="12">
        <f t="shared" si="11"/>
        <v>48</v>
      </c>
      <c r="Y21" s="1">
        <f t="shared" si="12"/>
        <v>18</v>
      </c>
      <c r="Z21" s="6">
        <v>19</v>
      </c>
    </row>
    <row r="22" spans="1:26" ht="21">
      <c r="A22" s="34">
        <v>46</v>
      </c>
      <c r="B22" s="33" t="str">
        <f>INSCHRIJVING!B47</f>
        <v>BSV Nordenham</v>
      </c>
      <c r="C22" s="16">
        <v>13</v>
      </c>
      <c r="D22" s="8">
        <v>8</v>
      </c>
      <c r="E22" s="31">
        <f aca="true" t="shared" si="13" ref="E22:E41">IF(C22=13,1,0)</f>
        <v>1</v>
      </c>
      <c r="F22" s="54">
        <f t="shared" si="1"/>
        <v>13</v>
      </c>
      <c r="G22" s="8">
        <v>11</v>
      </c>
      <c r="H22" s="8">
        <v>9</v>
      </c>
      <c r="I22" s="28">
        <f>IF(G22=11,1,0)</f>
        <v>1</v>
      </c>
      <c r="J22" s="29">
        <f t="shared" si="3"/>
        <v>11</v>
      </c>
      <c r="K22" s="9">
        <v>13</v>
      </c>
      <c r="L22" s="7">
        <v>0</v>
      </c>
      <c r="M22" s="25">
        <f t="shared" si="4"/>
        <v>1</v>
      </c>
      <c r="N22" s="26">
        <f t="shared" si="5"/>
        <v>13</v>
      </c>
      <c r="O22" s="9">
        <v>11</v>
      </c>
      <c r="P22" s="41">
        <v>3</v>
      </c>
      <c r="Q22" s="36">
        <f>IF(O22=11,1,0)</f>
        <v>1</v>
      </c>
      <c r="R22" s="37">
        <f t="shared" si="7"/>
        <v>11</v>
      </c>
      <c r="S22" s="9"/>
      <c r="T22" s="41"/>
      <c r="U22" s="38">
        <f t="shared" si="8"/>
        <v>0</v>
      </c>
      <c r="V22" s="39">
        <f t="shared" si="9"/>
        <v>0</v>
      </c>
      <c r="W22" s="11">
        <f t="shared" si="10"/>
        <v>4</v>
      </c>
      <c r="X22" s="12">
        <f t="shared" si="11"/>
        <v>48</v>
      </c>
      <c r="Y22" s="1">
        <f t="shared" si="12"/>
        <v>20</v>
      </c>
      <c r="Z22" s="6">
        <v>20</v>
      </c>
    </row>
    <row r="23" spans="1:26" ht="21">
      <c r="A23" s="34">
        <v>22</v>
      </c>
      <c r="B23" s="33" t="str">
        <f>INSCHRIJVING!B23</f>
        <v>Amicale Ville de Mulhouse M2a</v>
      </c>
      <c r="C23" s="16">
        <v>13</v>
      </c>
      <c r="D23" s="8">
        <v>4</v>
      </c>
      <c r="E23" s="31">
        <f t="shared" si="13"/>
        <v>1</v>
      </c>
      <c r="F23" s="54">
        <f t="shared" si="1"/>
        <v>13</v>
      </c>
      <c r="G23" s="8">
        <v>13</v>
      </c>
      <c r="H23" s="8">
        <v>6</v>
      </c>
      <c r="I23" s="28">
        <f aca="true" t="shared" si="14" ref="I23:I40">IF(G23=13,1,0)</f>
        <v>1</v>
      </c>
      <c r="J23" s="29">
        <f t="shared" si="3"/>
        <v>13</v>
      </c>
      <c r="K23" s="9">
        <v>10</v>
      </c>
      <c r="L23" s="7">
        <v>6</v>
      </c>
      <c r="M23" s="25">
        <f>IF(K23=10,1,0)</f>
        <v>1</v>
      </c>
      <c r="N23" s="26">
        <f t="shared" si="5"/>
        <v>10</v>
      </c>
      <c r="O23" s="40">
        <v>6</v>
      </c>
      <c r="P23" s="41">
        <v>5</v>
      </c>
      <c r="Q23" s="36">
        <f>IF(O23=6,1,0)</f>
        <v>1</v>
      </c>
      <c r="R23" s="37">
        <f t="shared" si="7"/>
        <v>6</v>
      </c>
      <c r="S23" s="40"/>
      <c r="T23" s="41"/>
      <c r="U23" s="38">
        <f t="shared" si="8"/>
        <v>0</v>
      </c>
      <c r="V23" s="39">
        <f t="shared" si="9"/>
        <v>0</v>
      </c>
      <c r="W23" s="11">
        <f t="shared" si="10"/>
        <v>4</v>
      </c>
      <c r="X23" s="12">
        <f t="shared" si="11"/>
        <v>42</v>
      </c>
      <c r="Y23" s="1">
        <f t="shared" si="12"/>
        <v>21</v>
      </c>
      <c r="Z23" s="6">
        <v>21</v>
      </c>
    </row>
    <row r="24" spans="1:26" ht="21">
      <c r="A24" s="34">
        <v>49</v>
      </c>
      <c r="B24" s="33" t="str">
        <f>INSCHRIJVING!B50</f>
        <v>BSV-Kiel</v>
      </c>
      <c r="C24" s="16">
        <v>13</v>
      </c>
      <c r="D24" s="8">
        <v>4</v>
      </c>
      <c r="E24" s="31">
        <f t="shared" si="13"/>
        <v>1</v>
      </c>
      <c r="F24" s="54">
        <f t="shared" si="1"/>
        <v>13</v>
      </c>
      <c r="G24" s="8">
        <v>12</v>
      </c>
      <c r="H24" s="8">
        <v>13</v>
      </c>
      <c r="I24" s="28">
        <f t="shared" si="14"/>
        <v>0</v>
      </c>
      <c r="J24" s="29">
        <f t="shared" si="3"/>
        <v>12</v>
      </c>
      <c r="K24" s="9">
        <v>13</v>
      </c>
      <c r="L24" s="7">
        <v>4</v>
      </c>
      <c r="M24" s="25">
        <f aca="true" t="shared" si="15" ref="M24:M38">IF(K24=13,1,0)</f>
        <v>1</v>
      </c>
      <c r="N24" s="26">
        <f t="shared" si="5"/>
        <v>13</v>
      </c>
      <c r="O24" s="40">
        <v>13</v>
      </c>
      <c r="P24" s="41">
        <v>0</v>
      </c>
      <c r="Q24" s="36">
        <f aca="true" t="shared" si="16" ref="Q24:Q39">IF(O24=13,1,0)</f>
        <v>1</v>
      </c>
      <c r="R24" s="37">
        <f t="shared" si="7"/>
        <v>13</v>
      </c>
      <c r="S24" s="40"/>
      <c r="T24" s="41"/>
      <c r="U24" s="38">
        <f t="shared" si="8"/>
        <v>0</v>
      </c>
      <c r="V24" s="39">
        <f t="shared" si="9"/>
        <v>0</v>
      </c>
      <c r="W24" s="11">
        <f t="shared" si="10"/>
        <v>3</v>
      </c>
      <c r="X24" s="12">
        <f t="shared" si="11"/>
        <v>51</v>
      </c>
      <c r="Y24" s="1">
        <f t="shared" si="12"/>
        <v>21</v>
      </c>
      <c r="Z24" s="6">
        <v>22</v>
      </c>
    </row>
    <row r="25" spans="1:26" ht="21">
      <c r="A25" s="34">
        <v>50</v>
      </c>
      <c r="B25" s="33" t="str">
        <f>INSCHRIJVING!B51</f>
        <v>BSV-Kiel</v>
      </c>
      <c r="C25" s="16">
        <v>13</v>
      </c>
      <c r="D25" s="8">
        <v>2</v>
      </c>
      <c r="E25" s="31">
        <f t="shared" si="13"/>
        <v>1</v>
      </c>
      <c r="F25" s="54">
        <f t="shared" si="1"/>
        <v>13</v>
      </c>
      <c r="G25" s="8">
        <v>11</v>
      </c>
      <c r="H25" s="8">
        <v>13</v>
      </c>
      <c r="I25" s="28">
        <f t="shared" si="14"/>
        <v>0</v>
      </c>
      <c r="J25" s="29">
        <f t="shared" si="3"/>
        <v>11</v>
      </c>
      <c r="K25" s="9">
        <v>13</v>
      </c>
      <c r="L25" s="7">
        <v>9</v>
      </c>
      <c r="M25" s="25">
        <f t="shared" si="15"/>
        <v>1</v>
      </c>
      <c r="N25" s="26">
        <f t="shared" si="5"/>
        <v>13</v>
      </c>
      <c r="O25" s="9">
        <v>13</v>
      </c>
      <c r="P25" s="41">
        <v>4</v>
      </c>
      <c r="Q25" s="36">
        <f t="shared" si="16"/>
        <v>1</v>
      </c>
      <c r="R25" s="37">
        <f t="shared" si="7"/>
        <v>13</v>
      </c>
      <c r="S25" s="9"/>
      <c r="T25" s="41"/>
      <c r="U25" s="38">
        <f t="shared" si="8"/>
        <v>0</v>
      </c>
      <c r="V25" s="39">
        <f t="shared" si="9"/>
        <v>0</v>
      </c>
      <c r="W25" s="11">
        <f t="shared" si="10"/>
        <v>3</v>
      </c>
      <c r="X25" s="12">
        <f t="shared" si="11"/>
        <v>50</v>
      </c>
      <c r="Y25" s="1">
        <f t="shared" si="12"/>
        <v>28</v>
      </c>
      <c r="Z25" s="6">
        <v>23</v>
      </c>
    </row>
    <row r="26" spans="1:26" ht="21">
      <c r="A26" s="34">
        <v>10</v>
      </c>
      <c r="B26" s="33" t="str">
        <f>INSCHRIJVING!B11</f>
        <v>allez les bleus</v>
      </c>
      <c r="C26" s="16">
        <v>13</v>
      </c>
      <c r="D26" s="8">
        <v>4</v>
      </c>
      <c r="E26" s="31">
        <f t="shared" si="13"/>
        <v>1</v>
      </c>
      <c r="F26" s="54">
        <f t="shared" si="1"/>
        <v>13</v>
      </c>
      <c r="G26" s="8">
        <v>13</v>
      </c>
      <c r="H26" s="8">
        <v>1</v>
      </c>
      <c r="I26" s="28">
        <f t="shared" si="14"/>
        <v>1</v>
      </c>
      <c r="J26" s="29">
        <f t="shared" si="3"/>
        <v>13</v>
      </c>
      <c r="K26" s="9">
        <v>10</v>
      </c>
      <c r="L26" s="7">
        <v>11</v>
      </c>
      <c r="M26" s="25">
        <f t="shared" si="15"/>
        <v>0</v>
      </c>
      <c r="N26" s="26">
        <f t="shared" si="5"/>
        <v>10</v>
      </c>
      <c r="O26" s="40">
        <v>13</v>
      </c>
      <c r="P26" s="41">
        <v>5</v>
      </c>
      <c r="Q26" s="36">
        <f t="shared" si="16"/>
        <v>1</v>
      </c>
      <c r="R26" s="37">
        <f t="shared" si="7"/>
        <v>13</v>
      </c>
      <c r="S26" s="40"/>
      <c r="T26" s="41"/>
      <c r="U26" s="38">
        <f t="shared" si="8"/>
        <v>0</v>
      </c>
      <c r="V26" s="39">
        <f t="shared" si="9"/>
        <v>0</v>
      </c>
      <c r="W26" s="11">
        <f t="shared" si="10"/>
        <v>3</v>
      </c>
      <c r="X26" s="12">
        <f t="shared" si="11"/>
        <v>49</v>
      </c>
      <c r="Y26" s="1">
        <f t="shared" si="12"/>
        <v>21</v>
      </c>
      <c r="Z26" s="6">
        <v>24</v>
      </c>
    </row>
    <row r="27" spans="1:26" ht="21">
      <c r="A27" s="34">
        <v>94</v>
      </c>
      <c r="B27" s="33" t="str">
        <f>INSCHRIJVING!B95</f>
        <v>SECO TOOLS</v>
      </c>
      <c r="C27" s="16">
        <v>13</v>
      </c>
      <c r="D27" s="8">
        <v>9</v>
      </c>
      <c r="E27" s="31">
        <f t="shared" si="13"/>
        <v>1</v>
      </c>
      <c r="F27" s="54">
        <f t="shared" si="1"/>
        <v>13</v>
      </c>
      <c r="G27" s="8">
        <v>10</v>
      </c>
      <c r="H27" s="8">
        <v>13</v>
      </c>
      <c r="I27" s="28">
        <f t="shared" si="14"/>
        <v>0</v>
      </c>
      <c r="J27" s="29">
        <f t="shared" si="3"/>
        <v>10</v>
      </c>
      <c r="K27" s="9">
        <v>13</v>
      </c>
      <c r="L27" s="7">
        <v>1</v>
      </c>
      <c r="M27" s="25">
        <f t="shared" si="15"/>
        <v>1</v>
      </c>
      <c r="N27" s="26">
        <f t="shared" si="5"/>
        <v>13</v>
      </c>
      <c r="O27" s="9">
        <v>13</v>
      </c>
      <c r="P27" s="41">
        <v>5</v>
      </c>
      <c r="Q27" s="36">
        <f t="shared" si="16"/>
        <v>1</v>
      </c>
      <c r="R27" s="37">
        <f t="shared" si="7"/>
        <v>13</v>
      </c>
      <c r="S27" s="9"/>
      <c r="T27" s="41"/>
      <c r="U27" s="38">
        <f t="shared" si="8"/>
        <v>0</v>
      </c>
      <c r="V27" s="39">
        <f t="shared" si="9"/>
        <v>0</v>
      </c>
      <c r="W27" s="11">
        <f t="shared" si="10"/>
        <v>3</v>
      </c>
      <c r="X27" s="12">
        <f t="shared" si="11"/>
        <v>49</v>
      </c>
      <c r="Y27" s="1">
        <f t="shared" si="12"/>
        <v>28</v>
      </c>
      <c r="Z27" s="6">
        <v>25</v>
      </c>
    </row>
    <row r="28" spans="1:26" ht="21">
      <c r="A28" s="34">
        <v>7</v>
      </c>
      <c r="B28" s="33" t="str">
        <f>INSCHRIJVING!B8</f>
        <v>AIRBUS STAFF ASSOCIATION</v>
      </c>
      <c r="C28" s="16">
        <v>13</v>
      </c>
      <c r="D28" s="8">
        <v>3</v>
      </c>
      <c r="E28" s="31">
        <f t="shared" si="13"/>
        <v>1</v>
      </c>
      <c r="F28" s="54">
        <f t="shared" si="1"/>
        <v>13</v>
      </c>
      <c r="G28" s="8">
        <v>9</v>
      </c>
      <c r="H28" s="8">
        <v>11</v>
      </c>
      <c r="I28" s="28">
        <f t="shared" si="14"/>
        <v>0</v>
      </c>
      <c r="J28" s="29">
        <f t="shared" si="3"/>
        <v>9</v>
      </c>
      <c r="K28" s="9">
        <v>13</v>
      </c>
      <c r="L28" s="7">
        <v>4</v>
      </c>
      <c r="M28" s="25">
        <f t="shared" si="15"/>
        <v>1</v>
      </c>
      <c r="N28" s="26">
        <f t="shared" si="5"/>
        <v>13</v>
      </c>
      <c r="O28" s="40">
        <v>13</v>
      </c>
      <c r="P28" s="41">
        <v>0</v>
      </c>
      <c r="Q28" s="36">
        <f t="shared" si="16"/>
        <v>1</v>
      </c>
      <c r="R28" s="37">
        <f t="shared" si="7"/>
        <v>13</v>
      </c>
      <c r="S28" s="40"/>
      <c r="T28" s="41"/>
      <c r="U28" s="38">
        <f t="shared" si="8"/>
        <v>0</v>
      </c>
      <c r="V28" s="39">
        <f t="shared" si="9"/>
        <v>0</v>
      </c>
      <c r="W28" s="11">
        <f t="shared" si="10"/>
        <v>3</v>
      </c>
      <c r="X28" s="12">
        <f t="shared" si="11"/>
        <v>48</v>
      </c>
      <c r="Y28" s="1">
        <f t="shared" si="12"/>
        <v>18</v>
      </c>
      <c r="Z28" s="6">
        <v>26</v>
      </c>
    </row>
    <row r="29" spans="1:26" ht="21">
      <c r="A29" s="34">
        <v>4</v>
      </c>
      <c r="B29" s="33" t="str">
        <f>INSCHRIJVING!B5</f>
        <v>AIRBUS METAPOLE</v>
      </c>
      <c r="C29" s="16">
        <v>13</v>
      </c>
      <c r="D29" s="8">
        <v>5</v>
      </c>
      <c r="E29" s="31">
        <f t="shared" si="13"/>
        <v>1</v>
      </c>
      <c r="F29" s="54">
        <f t="shared" si="1"/>
        <v>13</v>
      </c>
      <c r="G29" s="8">
        <v>13</v>
      </c>
      <c r="H29" s="8">
        <v>3</v>
      </c>
      <c r="I29" s="28">
        <f t="shared" si="14"/>
        <v>1</v>
      </c>
      <c r="J29" s="29">
        <f t="shared" si="3"/>
        <v>13</v>
      </c>
      <c r="K29" s="9">
        <v>13</v>
      </c>
      <c r="L29" s="7">
        <v>1</v>
      </c>
      <c r="M29" s="25">
        <f t="shared" si="15"/>
        <v>1</v>
      </c>
      <c r="N29" s="26">
        <f t="shared" si="5"/>
        <v>13</v>
      </c>
      <c r="O29" s="40">
        <v>8</v>
      </c>
      <c r="P29" s="41">
        <v>12</v>
      </c>
      <c r="Q29" s="36">
        <f t="shared" si="16"/>
        <v>0</v>
      </c>
      <c r="R29" s="37">
        <f t="shared" si="7"/>
        <v>8</v>
      </c>
      <c r="S29" s="40"/>
      <c r="T29" s="41"/>
      <c r="U29" s="38">
        <f t="shared" si="8"/>
        <v>0</v>
      </c>
      <c r="V29" s="39">
        <f t="shared" si="9"/>
        <v>0</v>
      </c>
      <c r="W29" s="11">
        <f t="shared" si="10"/>
        <v>3</v>
      </c>
      <c r="X29" s="12">
        <f t="shared" si="11"/>
        <v>47</v>
      </c>
      <c r="Y29" s="1">
        <f t="shared" si="12"/>
        <v>21</v>
      </c>
      <c r="Z29" s="6">
        <v>27</v>
      </c>
    </row>
    <row r="30" spans="1:26" ht="21">
      <c r="A30" s="34">
        <v>19</v>
      </c>
      <c r="B30" s="33" t="str">
        <f>INSCHRIJVING!B20</f>
        <v>Amicale Ville de Mulhouse M2a</v>
      </c>
      <c r="C30" s="16">
        <v>13</v>
      </c>
      <c r="D30" s="8">
        <v>2</v>
      </c>
      <c r="E30" s="31">
        <f t="shared" si="13"/>
        <v>1</v>
      </c>
      <c r="F30" s="54">
        <f t="shared" si="1"/>
        <v>13</v>
      </c>
      <c r="G30" s="8">
        <v>8</v>
      </c>
      <c r="H30" s="8">
        <v>13</v>
      </c>
      <c r="I30" s="28">
        <f t="shared" si="14"/>
        <v>0</v>
      </c>
      <c r="J30" s="29">
        <f t="shared" si="3"/>
        <v>8</v>
      </c>
      <c r="K30" s="9">
        <v>13</v>
      </c>
      <c r="L30" s="7">
        <v>1</v>
      </c>
      <c r="M30" s="25">
        <f t="shared" si="15"/>
        <v>1</v>
      </c>
      <c r="N30" s="26">
        <f t="shared" si="5"/>
        <v>13</v>
      </c>
      <c r="O30" s="40">
        <v>13</v>
      </c>
      <c r="P30" s="41">
        <v>5</v>
      </c>
      <c r="Q30" s="36">
        <f t="shared" si="16"/>
        <v>1</v>
      </c>
      <c r="R30" s="37">
        <f t="shared" si="7"/>
        <v>13</v>
      </c>
      <c r="S30" s="40"/>
      <c r="T30" s="41"/>
      <c r="U30" s="38">
        <f t="shared" si="8"/>
        <v>0</v>
      </c>
      <c r="V30" s="39">
        <f t="shared" si="9"/>
        <v>0</v>
      </c>
      <c r="W30" s="11">
        <f t="shared" si="10"/>
        <v>3</v>
      </c>
      <c r="X30" s="12">
        <f t="shared" si="11"/>
        <v>47</v>
      </c>
      <c r="Y30" s="1">
        <f t="shared" si="12"/>
        <v>21</v>
      </c>
      <c r="Z30" s="6">
        <v>28</v>
      </c>
    </row>
    <row r="31" spans="1:26" ht="21">
      <c r="A31" s="34">
        <v>21</v>
      </c>
      <c r="B31" s="33" t="str">
        <f>INSCHRIJVING!B22</f>
        <v>Amicale Ville de Mulhouse M2a</v>
      </c>
      <c r="C31" s="16">
        <v>13</v>
      </c>
      <c r="D31" s="8">
        <v>0</v>
      </c>
      <c r="E31" s="31">
        <f t="shared" si="13"/>
        <v>1</v>
      </c>
      <c r="F31" s="54">
        <f t="shared" si="1"/>
        <v>13</v>
      </c>
      <c r="G31" s="8">
        <v>13</v>
      </c>
      <c r="H31" s="8">
        <v>9</v>
      </c>
      <c r="I31" s="28">
        <f t="shared" si="14"/>
        <v>1</v>
      </c>
      <c r="J31" s="29">
        <f t="shared" si="3"/>
        <v>13</v>
      </c>
      <c r="K31" s="9">
        <v>8</v>
      </c>
      <c r="L31" s="7">
        <v>13</v>
      </c>
      <c r="M31" s="25">
        <f t="shared" si="15"/>
        <v>0</v>
      </c>
      <c r="N31" s="26">
        <f t="shared" si="5"/>
        <v>8</v>
      </c>
      <c r="O31" s="40">
        <v>13</v>
      </c>
      <c r="P31" s="41">
        <v>11</v>
      </c>
      <c r="Q31" s="36">
        <f t="shared" si="16"/>
        <v>1</v>
      </c>
      <c r="R31" s="37">
        <f t="shared" si="7"/>
        <v>13</v>
      </c>
      <c r="S31" s="40"/>
      <c r="T31" s="41"/>
      <c r="U31" s="38">
        <f t="shared" si="8"/>
        <v>0</v>
      </c>
      <c r="V31" s="39">
        <f t="shared" si="9"/>
        <v>0</v>
      </c>
      <c r="W31" s="11">
        <f t="shared" si="10"/>
        <v>3</v>
      </c>
      <c r="X31" s="12">
        <f t="shared" si="11"/>
        <v>47</v>
      </c>
      <c r="Y31" s="1">
        <f t="shared" si="12"/>
        <v>33</v>
      </c>
      <c r="Z31" s="6">
        <v>29</v>
      </c>
    </row>
    <row r="32" spans="1:26" ht="21">
      <c r="A32" s="34">
        <v>64</v>
      </c>
      <c r="B32" s="33" t="str">
        <f>INSCHRIJVING!B65</f>
        <v>FASBF - Banque de France</v>
      </c>
      <c r="C32" s="16">
        <v>13</v>
      </c>
      <c r="D32" s="8">
        <v>5</v>
      </c>
      <c r="E32" s="31">
        <f t="shared" si="13"/>
        <v>1</v>
      </c>
      <c r="F32" s="54">
        <f t="shared" si="1"/>
        <v>13</v>
      </c>
      <c r="G32" s="8">
        <v>8</v>
      </c>
      <c r="H32" s="8">
        <v>13</v>
      </c>
      <c r="I32" s="28">
        <f t="shared" si="14"/>
        <v>0</v>
      </c>
      <c r="J32" s="29">
        <f t="shared" si="3"/>
        <v>8</v>
      </c>
      <c r="K32" s="9">
        <v>13</v>
      </c>
      <c r="L32" s="7">
        <v>11</v>
      </c>
      <c r="M32" s="25">
        <f t="shared" si="15"/>
        <v>1</v>
      </c>
      <c r="N32" s="26">
        <f t="shared" si="5"/>
        <v>13</v>
      </c>
      <c r="O32" s="16">
        <v>13</v>
      </c>
      <c r="P32" s="41">
        <v>7</v>
      </c>
      <c r="Q32" s="36">
        <f t="shared" si="16"/>
        <v>1</v>
      </c>
      <c r="R32" s="37">
        <f t="shared" si="7"/>
        <v>13</v>
      </c>
      <c r="S32" s="16"/>
      <c r="T32" s="41"/>
      <c r="U32" s="38">
        <f t="shared" si="8"/>
        <v>0</v>
      </c>
      <c r="V32" s="39">
        <f t="shared" si="9"/>
        <v>0</v>
      </c>
      <c r="W32" s="11">
        <f t="shared" si="10"/>
        <v>3</v>
      </c>
      <c r="X32" s="12">
        <f t="shared" si="11"/>
        <v>47</v>
      </c>
      <c r="Y32" s="1">
        <f t="shared" si="12"/>
        <v>36</v>
      </c>
      <c r="Z32" s="6">
        <v>30</v>
      </c>
    </row>
    <row r="33" spans="1:26" ht="21">
      <c r="A33" s="34">
        <v>128</v>
      </c>
      <c r="B33" s="33" t="str">
        <f>INSCHRIJVING!B129</f>
        <v>USAC ANGERS</v>
      </c>
      <c r="C33" s="16">
        <v>13</v>
      </c>
      <c r="D33" s="8">
        <v>9</v>
      </c>
      <c r="E33" s="31">
        <f t="shared" si="13"/>
        <v>1</v>
      </c>
      <c r="F33" s="54">
        <f t="shared" si="1"/>
        <v>13</v>
      </c>
      <c r="G33" s="8">
        <v>13</v>
      </c>
      <c r="H33" s="8">
        <v>5</v>
      </c>
      <c r="I33" s="28">
        <f t="shared" si="14"/>
        <v>1</v>
      </c>
      <c r="J33" s="29">
        <f t="shared" si="3"/>
        <v>13</v>
      </c>
      <c r="K33" s="9">
        <v>7</v>
      </c>
      <c r="L33" s="7">
        <v>13</v>
      </c>
      <c r="M33" s="25">
        <f t="shared" si="15"/>
        <v>0</v>
      </c>
      <c r="N33" s="26">
        <f t="shared" si="5"/>
        <v>7</v>
      </c>
      <c r="O33" s="9">
        <v>13</v>
      </c>
      <c r="P33" s="41">
        <v>8</v>
      </c>
      <c r="Q33" s="36">
        <f t="shared" si="16"/>
        <v>1</v>
      </c>
      <c r="R33" s="37">
        <f t="shared" si="7"/>
        <v>13</v>
      </c>
      <c r="S33" s="9"/>
      <c r="T33" s="41"/>
      <c r="U33" s="38">
        <f t="shared" si="8"/>
        <v>0</v>
      </c>
      <c r="V33" s="39">
        <f t="shared" si="9"/>
        <v>0</v>
      </c>
      <c r="W33" s="11">
        <f t="shared" si="10"/>
        <v>3</v>
      </c>
      <c r="X33" s="12">
        <f t="shared" si="11"/>
        <v>46</v>
      </c>
      <c r="Y33" s="1">
        <f t="shared" si="12"/>
        <v>35</v>
      </c>
      <c r="Z33" s="6">
        <v>31</v>
      </c>
    </row>
    <row r="34" spans="1:26" ht="21">
      <c r="A34" s="34">
        <v>43</v>
      </c>
      <c r="B34" s="33" t="str">
        <f>INSCHRIJVING!B44</f>
        <v>BSG Allianz Köln Weiß-Blau e.V.</v>
      </c>
      <c r="C34" s="16">
        <v>13</v>
      </c>
      <c r="D34" s="8">
        <v>7</v>
      </c>
      <c r="E34" s="31">
        <f t="shared" si="13"/>
        <v>1</v>
      </c>
      <c r="F34" s="54">
        <f t="shared" si="1"/>
        <v>13</v>
      </c>
      <c r="G34" s="8">
        <v>13</v>
      </c>
      <c r="H34" s="8">
        <v>7</v>
      </c>
      <c r="I34" s="28">
        <f t="shared" si="14"/>
        <v>1</v>
      </c>
      <c r="J34" s="29">
        <f t="shared" si="3"/>
        <v>13</v>
      </c>
      <c r="K34" s="9">
        <v>13</v>
      </c>
      <c r="L34" s="7">
        <v>9</v>
      </c>
      <c r="M34" s="25">
        <f t="shared" si="15"/>
        <v>1</v>
      </c>
      <c r="N34" s="26">
        <f t="shared" si="5"/>
        <v>13</v>
      </c>
      <c r="O34" s="90">
        <v>7</v>
      </c>
      <c r="P34" s="41">
        <v>13</v>
      </c>
      <c r="Q34" s="36">
        <f t="shared" si="16"/>
        <v>0</v>
      </c>
      <c r="R34" s="37">
        <f t="shared" si="7"/>
        <v>7</v>
      </c>
      <c r="S34" s="90"/>
      <c r="T34" s="41"/>
      <c r="U34" s="38">
        <f t="shared" si="8"/>
        <v>0</v>
      </c>
      <c r="V34" s="39">
        <f t="shared" si="9"/>
        <v>0</v>
      </c>
      <c r="W34" s="11">
        <f t="shared" si="10"/>
        <v>3</v>
      </c>
      <c r="X34" s="12">
        <f t="shared" si="11"/>
        <v>46</v>
      </c>
      <c r="Y34" s="1">
        <f t="shared" si="12"/>
        <v>36</v>
      </c>
      <c r="Z34" s="6">
        <v>32</v>
      </c>
    </row>
    <row r="35" spans="1:26" ht="21">
      <c r="A35" s="34">
        <v>33</v>
      </c>
      <c r="B35" s="33" t="str">
        <f>INSCHRIJVING!B34</f>
        <v>Association Veolia Sport</v>
      </c>
      <c r="C35" s="16">
        <v>6</v>
      </c>
      <c r="D35" s="8">
        <v>13</v>
      </c>
      <c r="E35" s="31">
        <f t="shared" si="13"/>
        <v>0</v>
      </c>
      <c r="F35" s="54">
        <f aca="true" t="shared" si="17" ref="F35:F66">C35</f>
        <v>6</v>
      </c>
      <c r="G35" s="8">
        <v>13</v>
      </c>
      <c r="H35" s="8">
        <v>1</v>
      </c>
      <c r="I35" s="28">
        <f t="shared" si="14"/>
        <v>1</v>
      </c>
      <c r="J35" s="29">
        <f aca="true" t="shared" si="18" ref="J35:J66">G35</f>
        <v>13</v>
      </c>
      <c r="K35" s="9">
        <v>13</v>
      </c>
      <c r="L35" s="7">
        <v>1</v>
      </c>
      <c r="M35" s="25">
        <f t="shared" si="15"/>
        <v>1</v>
      </c>
      <c r="N35" s="26">
        <f aca="true" t="shared" si="19" ref="N35:N66">K35</f>
        <v>13</v>
      </c>
      <c r="O35" s="40">
        <v>13</v>
      </c>
      <c r="P35" s="41">
        <v>6</v>
      </c>
      <c r="Q35" s="36">
        <f t="shared" si="16"/>
        <v>1</v>
      </c>
      <c r="R35" s="37">
        <f aca="true" t="shared" si="20" ref="R35:R66">O35</f>
        <v>13</v>
      </c>
      <c r="S35" s="40"/>
      <c r="T35" s="41"/>
      <c r="U35" s="38">
        <f aca="true" t="shared" si="21" ref="U35:U66">IF(S35=13,1,0)</f>
        <v>0</v>
      </c>
      <c r="V35" s="39">
        <f aca="true" t="shared" si="22" ref="V35:V66">S35</f>
        <v>0</v>
      </c>
      <c r="W35" s="11">
        <f aca="true" t="shared" si="23" ref="W35:W66">+E35+I35+M35+Q35+U35</f>
        <v>3</v>
      </c>
      <c r="X35" s="12">
        <f aca="true" t="shared" si="24" ref="X35:X66">+F35+J35+N35+R35+V35</f>
        <v>45</v>
      </c>
      <c r="Y35" s="1">
        <f aca="true" t="shared" si="25" ref="Y35:Y66">D35+H35+L35+P35+T35</f>
        <v>21</v>
      </c>
      <c r="Z35" s="6">
        <v>33</v>
      </c>
    </row>
    <row r="36" spans="1:26" ht="21">
      <c r="A36" s="34">
        <v>14</v>
      </c>
      <c r="B36" s="33" t="str">
        <f>INSCHRIJVING!B15</f>
        <v>Amicale sportive Credit Mutuel</v>
      </c>
      <c r="C36" s="16">
        <v>6</v>
      </c>
      <c r="D36" s="8">
        <v>13</v>
      </c>
      <c r="E36" s="31">
        <f t="shared" si="13"/>
        <v>0</v>
      </c>
      <c r="F36" s="54">
        <f t="shared" si="17"/>
        <v>6</v>
      </c>
      <c r="G36" s="8">
        <v>13</v>
      </c>
      <c r="H36" s="8">
        <v>3</v>
      </c>
      <c r="I36" s="28">
        <f t="shared" si="14"/>
        <v>1</v>
      </c>
      <c r="J36" s="29">
        <f t="shared" si="18"/>
        <v>13</v>
      </c>
      <c r="K36" s="9">
        <v>13</v>
      </c>
      <c r="L36" s="7">
        <v>4</v>
      </c>
      <c r="M36" s="25">
        <f t="shared" si="15"/>
        <v>1</v>
      </c>
      <c r="N36" s="26">
        <f t="shared" si="19"/>
        <v>13</v>
      </c>
      <c r="O36" s="90">
        <v>13</v>
      </c>
      <c r="P36" s="41">
        <v>3</v>
      </c>
      <c r="Q36" s="36">
        <f t="shared" si="16"/>
        <v>1</v>
      </c>
      <c r="R36" s="37">
        <f t="shared" si="20"/>
        <v>13</v>
      </c>
      <c r="S36" s="90"/>
      <c r="T36" s="41"/>
      <c r="U36" s="38">
        <f t="shared" si="21"/>
        <v>0</v>
      </c>
      <c r="V36" s="39">
        <f t="shared" si="22"/>
        <v>0</v>
      </c>
      <c r="W36" s="11">
        <f t="shared" si="23"/>
        <v>3</v>
      </c>
      <c r="X36" s="12">
        <f t="shared" si="24"/>
        <v>45</v>
      </c>
      <c r="Y36" s="1">
        <f t="shared" si="25"/>
        <v>23</v>
      </c>
      <c r="Z36" s="6">
        <v>34</v>
      </c>
    </row>
    <row r="37" spans="1:26" ht="21">
      <c r="A37" s="34">
        <v>122</v>
      </c>
      <c r="B37" s="33" t="str">
        <f>INSCHRIJVING!B123</f>
        <v>US Aviation Civile Méteo France</v>
      </c>
      <c r="C37" s="16">
        <v>13</v>
      </c>
      <c r="D37" s="8">
        <v>0</v>
      </c>
      <c r="E37" s="31">
        <f t="shared" si="13"/>
        <v>1</v>
      </c>
      <c r="F37" s="54">
        <f t="shared" si="17"/>
        <v>13</v>
      </c>
      <c r="G37" s="8">
        <v>6</v>
      </c>
      <c r="H37" s="8">
        <v>13</v>
      </c>
      <c r="I37" s="28">
        <f t="shared" si="14"/>
        <v>0</v>
      </c>
      <c r="J37" s="29">
        <f t="shared" si="18"/>
        <v>6</v>
      </c>
      <c r="K37" s="9">
        <v>13</v>
      </c>
      <c r="L37" s="7">
        <v>4</v>
      </c>
      <c r="M37" s="25">
        <f t="shared" si="15"/>
        <v>1</v>
      </c>
      <c r="N37" s="26">
        <f t="shared" si="19"/>
        <v>13</v>
      </c>
      <c r="O37" s="9">
        <v>13</v>
      </c>
      <c r="P37" s="41">
        <v>6</v>
      </c>
      <c r="Q37" s="36">
        <f t="shared" si="16"/>
        <v>1</v>
      </c>
      <c r="R37" s="37">
        <f t="shared" si="20"/>
        <v>13</v>
      </c>
      <c r="S37" s="9"/>
      <c r="T37" s="41"/>
      <c r="U37" s="38">
        <f t="shared" si="21"/>
        <v>0</v>
      </c>
      <c r="V37" s="39">
        <f t="shared" si="22"/>
        <v>0</v>
      </c>
      <c r="W37" s="11">
        <f t="shared" si="23"/>
        <v>3</v>
      </c>
      <c r="X37" s="12">
        <f t="shared" si="24"/>
        <v>45</v>
      </c>
      <c r="Y37" s="1">
        <f t="shared" si="25"/>
        <v>23</v>
      </c>
      <c r="Z37" s="6">
        <v>35</v>
      </c>
    </row>
    <row r="38" spans="1:26" ht="21">
      <c r="A38" s="34">
        <v>82</v>
      </c>
      <c r="B38" s="33" t="str">
        <f>INSCHRIJVING!B83</f>
        <v>Roche Diagnostics GmbH</v>
      </c>
      <c r="C38" s="16">
        <v>13</v>
      </c>
      <c r="D38" s="8">
        <v>4</v>
      </c>
      <c r="E38" s="31">
        <f t="shared" si="13"/>
        <v>1</v>
      </c>
      <c r="F38" s="54">
        <f t="shared" si="17"/>
        <v>13</v>
      </c>
      <c r="G38" s="8">
        <v>13</v>
      </c>
      <c r="H38" s="8">
        <v>8</v>
      </c>
      <c r="I38" s="28">
        <f t="shared" si="14"/>
        <v>1</v>
      </c>
      <c r="J38" s="29">
        <f t="shared" si="18"/>
        <v>13</v>
      </c>
      <c r="K38" s="9">
        <v>6</v>
      </c>
      <c r="L38" s="7">
        <v>13</v>
      </c>
      <c r="M38" s="25">
        <f t="shared" si="15"/>
        <v>0</v>
      </c>
      <c r="N38" s="26">
        <f t="shared" si="19"/>
        <v>6</v>
      </c>
      <c r="O38" s="16">
        <v>13</v>
      </c>
      <c r="P38" s="41">
        <v>2</v>
      </c>
      <c r="Q38" s="36">
        <f t="shared" si="16"/>
        <v>1</v>
      </c>
      <c r="R38" s="37">
        <f t="shared" si="20"/>
        <v>13</v>
      </c>
      <c r="S38" s="16"/>
      <c r="T38" s="41"/>
      <c r="U38" s="38">
        <f t="shared" si="21"/>
        <v>0</v>
      </c>
      <c r="V38" s="39">
        <f t="shared" si="22"/>
        <v>0</v>
      </c>
      <c r="W38" s="11">
        <f t="shared" si="23"/>
        <v>3</v>
      </c>
      <c r="X38" s="12">
        <f t="shared" si="24"/>
        <v>45</v>
      </c>
      <c r="Y38" s="1">
        <f t="shared" si="25"/>
        <v>27</v>
      </c>
      <c r="Z38" s="6">
        <v>36</v>
      </c>
    </row>
    <row r="39" spans="1:26" ht="21">
      <c r="A39" s="34">
        <v>132</v>
      </c>
      <c r="B39" s="33" t="str">
        <f>INSCHRIJVING!B133</f>
        <v>petanque Serbia</v>
      </c>
      <c r="C39" s="16">
        <v>13</v>
      </c>
      <c r="D39" s="8">
        <v>1</v>
      </c>
      <c r="E39" s="31">
        <f t="shared" si="13"/>
        <v>1</v>
      </c>
      <c r="F39" s="54">
        <f t="shared" si="17"/>
        <v>13</v>
      </c>
      <c r="G39" s="8">
        <v>7</v>
      </c>
      <c r="H39" s="8">
        <v>13</v>
      </c>
      <c r="I39" s="28">
        <f t="shared" si="14"/>
        <v>0</v>
      </c>
      <c r="J39" s="29">
        <f t="shared" si="18"/>
        <v>7</v>
      </c>
      <c r="K39" s="9">
        <v>11</v>
      </c>
      <c r="L39" s="7">
        <v>10</v>
      </c>
      <c r="M39" s="25">
        <f>IF(K39=11,1,0)</f>
        <v>1</v>
      </c>
      <c r="N39" s="26">
        <f t="shared" si="19"/>
        <v>11</v>
      </c>
      <c r="O39" s="9">
        <v>13</v>
      </c>
      <c r="P39" s="41">
        <v>3</v>
      </c>
      <c r="Q39" s="36">
        <f t="shared" si="16"/>
        <v>1</v>
      </c>
      <c r="R39" s="37">
        <f t="shared" si="20"/>
        <v>13</v>
      </c>
      <c r="S39" s="9"/>
      <c r="T39" s="41"/>
      <c r="U39" s="38">
        <f t="shared" si="21"/>
        <v>0</v>
      </c>
      <c r="V39" s="39">
        <f t="shared" si="22"/>
        <v>0</v>
      </c>
      <c r="W39" s="11">
        <f t="shared" si="23"/>
        <v>3</v>
      </c>
      <c r="X39" s="12">
        <f t="shared" si="24"/>
        <v>44</v>
      </c>
      <c r="Y39" s="1">
        <f t="shared" si="25"/>
        <v>27</v>
      </c>
      <c r="Z39" s="6">
        <v>37</v>
      </c>
    </row>
    <row r="40" spans="1:26" ht="21">
      <c r="A40" s="34">
        <v>27</v>
      </c>
      <c r="B40" s="33" t="str">
        <f>INSCHRIJVING!B28</f>
        <v>ASC BNP PARIBAS PARIS</v>
      </c>
      <c r="C40" s="16">
        <v>9</v>
      </c>
      <c r="D40" s="8">
        <v>13</v>
      </c>
      <c r="E40" s="31">
        <f t="shared" si="13"/>
        <v>0</v>
      </c>
      <c r="F40" s="54">
        <f t="shared" si="17"/>
        <v>9</v>
      </c>
      <c r="G40" s="8">
        <v>13</v>
      </c>
      <c r="H40" s="8">
        <v>12</v>
      </c>
      <c r="I40" s="28">
        <f t="shared" si="14"/>
        <v>1</v>
      </c>
      <c r="J40" s="29">
        <f t="shared" si="18"/>
        <v>13</v>
      </c>
      <c r="K40" s="9">
        <v>13</v>
      </c>
      <c r="L40" s="7">
        <v>6</v>
      </c>
      <c r="M40" s="25">
        <f aca="true" t="shared" si="26" ref="M40:M52">IF(K40=13,1,0)</f>
        <v>1</v>
      </c>
      <c r="N40" s="26">
        <f t="shared" si="19"/>
        <v>13</v>
      </c>
      <c r="O40" s="90">
        <v>9</v>
      </c>
      <c r="P40" s="41">
        <v>2</v>
      </c>
      <c r="Q40" s="36">
        <f>IF(O40=9,1,0)</f>
        <v>1</v>
      </c>
      <c r="R40" s="37">
        <f t="shared" si="20"/>
        <v>9</v>
      </c>
      <c r="S40" s="90"/>
      <c r="T40" s="41"/>
      <c r="U40" s="38">
        <f t="shared" si="21"/>
        <v>0</v>
      </c>
      <c r="V40" s="39">
        <f t="shared" si="22"/>
        <v>0</v>
      </c>
      <c r="W40" s="11">
        <f t="shared" si="23"/>
        <v>3</v>
      </c>
      <c r="X40" s="12">
        <f t="shared" si="24"/>
        <v>44</v>
      </c>
      <c r="Y40" s="1">
        <f t="shared" si="25"/>
        <v>33</v>
      </c>
      <c r="Z40" s="6">
        <v>38</v>
      </c>
    </row>
    <row r="41" spans="1:26" ht="21">
      <c r="A41" s="34">
        <v>78</v>
      </c>
      <c r="B41" s="33" t="str">
        <f>INSCHRIJVING!B79</f>
        <v>Lufthansa Sportverein</v>
      </c>
      <c r="C41" s="16">
        <v>13</v>
      </c>
      <c r="D41" s="8">
        <v>7</v>
      </c>
      <c r="E41" s="31">
        <f t="shared" si="13"/>
        <v>1</v>
      </c>
      <c r="F41" s="54">
        <f t="shared" si="17"/>
        <v>13</v>
      </c>
      <c r="G41" s="8">
        <v>12</v>
      </c>
      <c r="H41" s="8">
        <v>8</v>
      </c>
      <c r="I41" s="28">
        <f>IF(G41=12,1,0)</f>
        <v>1</v>
      </c>
      <c r="J41" s="29">
        <f t="shared" si="18"/>
        <v>12</v>
      </c>
      <c r="K41" s="9">
        <v>13</v>
      </c>
      <c r="L41" s="7">
        <v>5</v>
      </c>
      <c r="M41" s="25">
        <f t="shared" si="26"/>
        <v>1</v>
      </c>
      <c r="N41" s="26">
        <f t="shared" si="19"/>
        <v>13</v>
      </c>
      <c r="O41" s="9">
        <v>5</v>
      </c>
      <c r="P41" s="41">
        <v>6</v>
      </c>
      <c r="Q41" s="36">
        <f>IF(O41=13,1,0)</f>
        <v>0</v>
      </c>
      <c r="R41" s="37">
        <f t="shared" si="20"/>
        <v>5</v>
      </c>
      <c r="S41" s="9"/>
      <c r="T41" s="41"/>
      <c r="U41" s="38">
        <f t="shared" si="21"/>
        <v>0</v>
      </c>
      <c r="V41" s="39">
        <f t="shared" si="22"/>
        <v>0</v>
      </c>
      <c r="W41" s="11">
        <f t="shared" si="23"/>
        <v>3</v>
      </c>
      <c r="X41" s="12">
        <f t="shared" si="24"/>
        <v>43</v>
      </c>
      <c r="Y41" s="1">
        <f t="shared" si="25"/>
        <v>26</v>
      </c>
      <c r="Z41" s="6">
        <v>39</v>
      </c>
    </row>
    <row r="42" spans="1:26" ht="21">
      <c r="A42" s="34">
        <v>12</v>
      </c>
      <c r="B42" s="33" t="str">
        <f>INSCHRIJVING!B13</f>
        <v>Amicale sportive Credit Mutuel</v>
      </c>
      <c r="C42" s="16">
        <v>11</v>
      </c>
      <c r="D42" s="8">
        <v>5</v>
      </c>
      <c r="E42" s="31">
        <f>IF(C42=11,1,0)</f>
        <v>1</v>
      </c>
      <c r="F42" s="54">
        <f t="shared" si="17"/>
        <v>11</v>
      </c>
      <c r="G42" s="8">
        <v>7</v>
      </c>
      <c r="H42" s="8">
        <v>13</v>
      </c>
      <c r="I42" s="28">
        <f aca="true" t="shared" si="27" ref="I42:I78">IF(G42=13,1,0)</f>
        <v>0</v>
      </c>
      <c r="J42" s="29">
        <f t="shared" si="18"/>
        <v>7</v>
      </c>
      <c r="K42" s="9">
        <v>13</v>
      </c>
      <c r="L42" s="7">
        <v>7</v>
      </c>
      <c r="M42" s="25">
        <f t="shared" si="26"/>
        <v>1</v>
      </c>
      <c r="N42" s="26">
        <f t="shared" si="19"/>
        <v>13</v>
      </c>
      <c r="O42" s="90">
        <v>12</v>
      </c>
      <c r="P42" s="41">
        <v>6</v>
      </c>
      <c r="Q42" s="36">
        <f>IF(O42=12,1,0)</f>
        <v>1</v>
      </c>
      <c r="R42" s="37">
        <f t="shared" si="20"/>
        <v>12</v>
      </c>
      <c r="S42" s="90"/>
      <c r="T42" s="41"/>
      <c r="U42" s="38">
        <f t="shared" si="21"/>
        <v>0</v>
      </c>
      <c r="V42" s="39">
        <f t="shared" si="22"/>
        <v>0</v>
      </c>
      <c r="W42" s="11">
        <f t="shared" si="23"/>
        <v>3</v>
      </c>
      <c r="X42" s="12">
        <f t="shared" si="24"/>
        <v>43</v>
      </c>
      <c r="Y42" s="1">
        <f t="shared" si="25"/>
        <v>31</v>
      </c>
      <c r="Z42" s="6">
        <v>40</v>
      </c>
    </row>
    <row r="43" spans="1:26" ht="21">
      <c r="A43" s="34">
        <v>35</v>
      </c>
      <c r="B43" s="33" t="str">
        <f>INSCHRIJVING!B36</f>
        <v>Betriebsportgruppe Bausparkasse Schwäbisch Hall</v>
      </c>
      <c r="C43" s="16">
        <v>13</v>
      </c>
      <c r="D43" s="8">
        <v>10</v>
      </c>
      <c r="E43" s="31">
        <f>IF(C43=13,1,0)</f>
        <v>1</v>
      </c>
      <c r="F43" s="54">
        <f t="shared" si="17"/>
        <v>13</v>
      </c>
      <c r="G43" s="8">
        <v>13</v>
      </c>
      <c r="H43" s="8">
        <v>8</v>
      </c>
      <c r="I43" s="28">
        <f t="shared" si="27"/>
        <v>1</v>
      </c>
      <c r="J43" s="29">
        <f t="shared" si="18"/>
        <v>13</v>
      </c>
      <c r="K43" s="9">
        <v>13</v>
      </c>
      <c r="L43" s="7">
        <v>1</v>
      </c>
      <c r="M43" s="25">
        <f t="shared" si="26"/>
        <v>1</v>
      </c>
      <c r="N43" s="26">
        <f t="shared" si="19"/>
        <v>13</v>
      </c>
      <c r="O43" s="40">
        <v>3</v>
      </c>
      <c r="P43" s="41">
        <v>13</v>
      </c>
      <c r="Q43" s="36">
        <f>IF(O43=13,1,0)</f>
        <v>0</v>
      </c>
      <c r="R43" s="37">
        <f t="shared" si="20"/>
        <v>3</v>
      </c>
      <c r="S43" s="40"/>
      <c r="T43" s="41"/>
      <c r="U43" s="38">
        <f t="shared" si="21"/>
        <v>0</v>
      </c>
      <c r="V43" s="39">
        <f t="shared" si="22"/>
        <v>0</v>
      </c>
      <c r="W43" s="11">
        <f t="shared" si="23"/>
        <v>3</v>
      </c>
      <c r="X43" s="12">
        <f t="shared" si="24"/>
        <v>42</v>
      </c>
      <c r="Y43" s="1">
        <f t="shared" si="25"/>
        <v>32</v>
      </c>
      <c r="Z43" s="6">
        <v>41</v>
      </c>
    </row>
    <row r="44" spans="1:26" ht="21">
      <c r="A44" s="34">
        <v>16</v>
      </c>
      <c r="B44" s="33" t="str">
        <f>INSCHRIJVING!B17</f>
        <v>Amicale Ville de Mulhouse M2a</v>
      </c>
      <c r="C44" s="16">
        <v>11</v>
      </c>
      <c r="D44" s="8">
        <v>4</v>
      </c>
      <c r="E44" s="31">
        <f>IF(C44=11,1,0)</f>
        <v>1</v>
      </c>
      <c r="F44" s="54">
        <f t="shared" si="17"/>
        <v>11</v>
      </c>
      <c r="G44" s="8">
        <v>13</v>
      </c>
      <c r="H44" s="8">
        <v>4</v>
      </c>
      <c r="I44" s="28">
        <f t="shared" si="27"/>
        <v>1</v>
      </c>
      <c r="J44" s="29">
        <f t="shared" si="18"/>
        <v>13</v>
      </c>
      <c r="K44" s="9">
        <v>8</v>
      </c>
      <c r="L44" s="7">
        <v>13</v>
      </c>
      <c r="M44" s="25">
        <f t="shared" si="26"/>
        <v>0</v>
      </c>
      <c r="N44" s="26">
        <f t="shared" si="19"/>
        <v>8</v>
      </c>
      <c r="O44" s="90">
        <v>9</v>
      </c>
      <c r="P44" s="41">
        <v>1</v>
      </c>
      <c r="Q44" s="36">
        <f>IF(O44=9,1,0)</f>
        <v>1</v>
      </c>
      <c r="R44" s="37">
        <f t="shared" si="20"/>
        <v>9</v>
      </c>
      <c r="S44" s="90"/>
      <c r="T44" s="41"/>
      <c r="U44" s="38">
        <f t="shared" si="21"/>
        <v>0</v>
      </c>
      <c r="V44" s="39">
        <f t="shared" si="22"/>
        <v>0</v>
      </c>
      <c r="W44" s="11">
        <f t="shared" si="23"/>
        <v>3</v>
      </c>
      <c r="X44" s="12">
        <f t="shared" si="24"/>
        <v>41</v>
      </c>
      <c r="Y44" s="1">
        <f t="shared" si="25"/>
        <v>22</v>
      </c>
      <c r="Z44" s="6">
        <v>42</v>
      </c>
    </row>
    <row r="45" spans="1:26" ht="21">
      <c r="A45" s="34">
        <v>76</v>
      </c>
      <c r="B45" s="33" t="str">
        <f>INSCHRIJVING!B77</f>
        <v>Lufthansa Sportverein</v>
      </c>
      <c r="C45" s="16">
        <v>10</v>
      </c>
      <c r="D45" s="8">
        <v>8</v>
      </c>
      <c r="E45" s="31">
        <f>IF(C45=10,1,0)</f>
        <v>1</v>
      </c>
      <c r="F45" s="54">
        <f t="shared" si="17"/>
        <v>10</v>
      </c>
      <c r="G45" s="8">
        <v>13</v>
      </c>
      <c r="H45" s="8">
        <v>2</v>
      </c>
      <c r="I45" s="28">
        <f t="shared" si="27"/>
        <v>1</v>
      </c>
      <c r="J45" s="29">
        <f t="shared" si="18"/>
        <v>13</v>
      </c>
      <c r="K45" s="9">
        <v>13</v>
      </c>
      <c r="L45" s="7">
        <v>8</v>
      </c>
      <c r="M45" s="25">
        <f t="shared" si="26"/>
        <v>1</v>
      </c>
      <c r="N45" s="26">
        <f t="shared" si="19"/>
        <v>13</v>
      </c>
      <c r="O45" s="9">
        <v>5</v>
      </c>
      <c r="P45" s="41">
        <v>6</v>
      </c>
      <c r="Q45" s="36">
        <f aca="true" t="shared" si="28" ref="Q45:Q52">IF(O45=13,1,0)</f>
        <v>0</v>
      </c>
      <c r="R45" s="37">
        <f t="shared" si="20"/>
        <v>5</v>
      </c>
      <c r="S45" s="9"/>
      <c r="T45" s="41"/>
      <c r="U45" s="38">
        <f t="shared" si="21"/>
        <v>0</v>
      </c>
      <c r="V45" s="39">
        <f t="shared" si="22"/>
        <v>0</v>
      </c>
      <c r="W45" s="11">
        <f t="shared" si="23"/>
        <v>3</v>
      </c>
      <c r="X45" s="12">
        <f t="shared" si="24"/>
        <v>41</v>
      </c>
      <c r="Y45" s="1">
        <f t="shared" si="25"/>
        <v>24</v>
      </c>
      <c r="Z45" s="6">
        <v>43</v>
      </c>
    </row>
    <row r="46" spans="1:26" ht="21">
      <c r="A46" s="34">
        <v>57</v>
      </c>
      <c r="B46" s="33" t="str">
        <f>INSCHRIJVING!B58</f>
        <v>Dassault Sports</v>
      </c>
      <c r="C46" s="16">
        <v>13</v>
      </c>
      <c r="D46" s="8">
        <v>3</v>
      </c>
      <c r="E46" s="31">
        <f>IF(C46=13,1,0)</f>
        <v>1</v>
      </c>
      <c r="F46" s="54">
        <f t="shared" si="17"/>
        <v>13</v>
      </c>
      <c r="G46" s="8">
        <v>13</v>
      </c>
      <c r="H46" s="8">
        <v>4</v>
      </c>
      <c r="I46" s="28">
        <f t="shared" si="27"/>
        <v>1</v>
      </c>
      <c r="J46" s="29">
        <f t="shared" si="18"/>
        <v>13</v>
      </c>
      <c r="K46" s="9">
        <v>13</v>
      </c>
      <c r="L46" s="7">
        <v>9</v>
      </c>
      <c r="M46" s="25">
        <f t="shared" si="26"/>
        <v>1</v>
      </c>
      <c r="N46" s="26">
        <f t="shared" si="19"/>
        <v>13</v>
      </c>
      <c r="O46" s="90">
        <v>2</v>
      </c>
      <c r="P46" s="41">
        <v>13</v>
      </c>
      <c r="Q46" s="36">
        <f t="shared" si="28"/>
        <v>0</v>
      </c>
      <c r="R46" s="37">
        <f t="shared" si="20"/>
        <v>2</v>
      </c>
      <c r="S46" s="90"/>
      <c r="T46" s="41"/>
      <c r="U46" s="38">
        <f t="shared" si="21"/>
        <v>0</v>
      </c>
      <c r="V46" s="39">
        <f t="shared" si="22"/>
        <v>0</v>
      </c>
      <c r="W46" s="11">
        <f t="shared" si="23"/>
        <v>3</v>
      </c>
      <c r="X46" s="12">
        <f t="shared" si="24"/>
        <v>41</v>
      </c>
      <c r="Y46" s="1">
        <f t="shared" si="25"/>
        <v>29</v>
      </c>
      <c r="Z46" s="6">
        <v>44</v>
      </c>
    </row>
    <row r="47" spans="1:26" ht="21">
      <c r="A47" s="34">
        <v>81</v>
      </c>
      <c r="B47" s="33" t="str">
        <f>INSCHRIJVING!B82</f>
        <v>Roche Diagnostics GmbH</v>
      </c>
      <c r="C47" s="16">
        <v>13</v>
      </c>
      <c r="D47" s="8">
        <v>6</v>
      </c>
      <c r="E47" s="31">
        <f>IF(C47=13,1,0)</f>
        <v>1</v>
      </c>
      <c r="F47" s="54">
        <f t="shared" si="17"/>
        <v>13</v>
      </c>
      <c r="G47" s="8">
        <v>2</v>
      </c>
      <c r="H47" s="8">
        <v>13</v>
      </c>
      <c r="I47" s="28">
        <f t="shared" si="27"/>
        <v>0</v>
      </c>
      <c r="J47" s="29">
        <f t="shared" si="18"/>
        <v>2</v>
      </c>
      <c r="K47" s="9">
        <v>13</v>
      </c>
      <c r="L47" s="7">
        <v>3</v>
      </c>
      <c r="M47" s="25">
        <f t="shared" si="26"/>
        <v>1</v>
      </c>
      <c r="N47" s="26">
        <f t="shared" si="19"/>
        <v>13</v>
      </c>
      <c r="O47" s="40">
        <v>13</v>
      </c>
      <c r="P47" s="41">
        <v>8</v>
      </c>
      <c r="Q47" s="36">
        <f t="shared" si="28"/>
        <v>1</v>
      </c>
      <c r="R47" s="37">
        <f t="shared" si="20"/>
        <v>13</v>
      </c>
      <c r="S47" s="40"/>
      <c r="T47" s="41"/>
      <c r="U47" s="38">
        <f t="shared" si="21"/>
        <v>0</v>
      </c>
      <c r="V47" s="39">
        <f t="shared" si="22"/>
        <v>0</v>
      </c>
      <c r="W47" s="11">
        <f t="shared" si="23"/>
        <v>3</v>
      </c>
      <c r="X47" s="12">
        <f t="shared" si="24"/>
        <v>41</v>
      </c>
      <c r="Y47" s="1">
        <f t="shared" si="25"/>
        <v>30</v>
      </c>
      <c r="Z47" s="6">
        <v>45</v>
      </c>
    </row>
    <row r="48" spans="1:26" ht="21">
      <c r="A48" s="34">
        <v>117</v>
      </c>
      <c r="B48" s="33" t="str">
        <f>INSCHRIJVING!B118</f>
        <v>TSF-sydhavsoerne</v>
      </c>
      <c r="C48" s="16">
        <v>2</v>
      </c>
      <c r="D48" s="8">
        <v>13</v>
      </c>
      <c r="E48" s="31">
        <f>IF(C48=13,1,0)</f>
        <v>0</v>
      </c>
      <c r="F48" s="54">
        <f t="shared" si="17"/>
        <v>2</v>
      </c>
      <c r="G48" s="8">
        <v>13</v>
      </c>
      <c r="H48" s="8">
        <v>12</v>
      </c>
      <c r="I48" s="28">
        <f t="shared" si="27"/>
        <v>1</v>
      </c>
      <c r="J48" s="29">
        <f t="shared" si="18"/>
        <v>13</v>
      </c>
      <c r="K48" s="9">
        <v>13</v>
      </c>
      <c r="L48" s="7">
        <v>7</v>
      </c>
      <c r="M48" s="25">
        <f t="shared" si="26"/>
        <v>1</v>
      </c>
      <c r="N48" s="26">
        <f t="shared" si="19"/>
        <v>13</v>
      </c>
      <c r="O48" s="90">
        <v>13</v>
      </c>
      <c r="P48" s="41">
        <v>4</v>
      </c>
      <c r="Q48" s="36">
        <f t="shared" si="28"/>
        <v>1</v>
      </c>
      <c r="R48" s="37">
        <f t="shared" si="20"/>
        <v>13</v>
      </c>
      <c r="S48" s="90"/>
      <c r="T48" s="41"/>
      <c r="U48" s="38">
        <f t="shared" si="21"/>
        <v>0</v>
      </c>
      <c r="V48" s="39">
        <f t="shared" si="22"/>
        <v>0</v>
      </c>
      <c r="W48" s="11">
        <f t="shared" si="23"/>
        <v>3</v>
      </c>
      <c r="X48" s="12">
        <f t="shared" si="24"/>
        <v>41</v>
      </c>
      <c r="Y48" s="1">
        <f t="shared" si="25"/>
        <v>36</v>
      </c>
      <c r="Z48" s="6">
        <v>46</v>
      </c>
    </row>
    <row r="49" spans="1:26" ht="21">
      <c r="A49" s="34">
        <v>62</v>
      </c>
      <c r="B49" s="33" t="str">
        <f>INSCHRIJVING!B63</f>
        <v>Dassault Sports</v>
      </c>
      <c r="C49" s="16">
        <v>13</v>
      </c>
      <c r="D49" s="8">
        <v>12</v>
      </c>
      <c r="E49" s="31">
        <f>IF(C49=13,1,0)</f>
        <v>1</v>
      </c>
      <c r="F49" s="54">
        <f t="shared" si="17"/>
        <v>13</v>
      </c>
      <c r="G49" s="8">
        <v>2</v>
      </c>
      <c r="H49" s="8">
        <v>13</v>
      </c>
      <c r="I49" s="28">
        <f t="shared" si="27"/>
        <v>0</v>
      </c>
      <c r="J49" s="29">
        <f t="shared" si="18"/>
        <v>2</v>
      </c>
      <c r="K49" s="9">
        <v>13</v>
      </c>
      <c r="L49" s="7">
        <v>4</v>
      </c>
      <c r="M49" s="25">
        <f t="shared" si="26"/>
        <v>1</v>
      </c>
      <c r="N49" s="26">
        <f t="shared" si="19"/>
        <v>13</v>
      </c>
      <c r="O49" s="9">
        <v>13</v>
      </c>
      <c r="P49" s="41">
        <v>10</v>
      </c>
      <c r="Q49" s="36">
        <f t="shared" si="28"/>
        <v>1</v>
      </c>
      <c r="R49" s="37">
        <f t="shared" si="20"/>
        <v>13</v>
      </c>
      <c r="S49" s="9"/>
      <c r="T49" s="41"/>
      <c r="U49" s="38">
        <f t="shared" si="21"/>
        <v>0</v>
      </c>
      <c r="V49" s="39">
        <f t="shared" si="22"/>
        <v>0</v>
      </c>
      <c r="W49" s="11">
        <f t="shared" si="23"/>
        <v>3</v>
      </c>
      <c r="X49" s="12">
        <f t="shared" si="24"/>
        <v>41</v>
      </c>
      <c r="Y49" s="1">
        <f t="shared" si="25"/>
        <v>39</v>
      </c>
      <c r="Z49" s="6">
        <v>47</v>
      </c>
    </row>
    <row r="50" spans="1:26" ht="21">
      <c r="A50" s="34">
        <v>75</v>
      </c>
      <c r="B50" s="33" t="str">
        <f>INSCHRIJVING!B76</f>
        <v>Lufthansa Sportverein</v>
      </c>
      <c r="C50" s="16">
        <v>9</v>
      </c>
      <c r="D50" s="8">
        <v>6</v>
      </c>
      <c r="E50" s="31">
        <f>IF(C50=9,1,0)</f>
        <v>1</v>
      </c>
      <c r="F50" s="54">
        <f t="shared" si="17"/>
        <v>9</v>
      </c>
      <c r="G50" s="8">
        <v>13</v>
      </c>
      <c r="H50" s="8">
        <v>7</v>
      </c>
      <c r="I50" s="28">
        <f t="shared" si="27"/>
        <v>1</v>
      </c>
      <c r="J50" s="29">
        <f t="shared" si="18"/>
        <v>13</v>
      </c>
      <c r="K50" s="9">
        <v>13</v>
      </c>
      <c r="L50" s="7">
        <v>3</v>
      </c>
      <c r="M50" s="25">
        <f t="shared" si="26"/>
        <v>1</v>
      </c>
      <c r="N50" s="26">
        <f t="shared" si="19"/>
        <v>13</v>
      </c>
      <c r="O50" s="90">
        <v>5</v>
      </c>
      <c r="P50" s="41">
        <v>13</v>
      </c>
      <c r="Q50" s="36">
        <f t="shared" si="28"/>
        <v>0</v>
      </c>
      <c r="R50" s="37">
        <f t="shared" si="20"/>
        <v>5</v>
      </c>
      <c r="S50" s="90"/>
      <c r="T50" s="41"/>
      <c r="U50" s="38">
        <f t="shared" si="21"/>
        <v>0</v>
      </c>
      <c r="V50" s="39">
        <f t="shared" si="22"/>
        <v>0</v>
      </c>
      <c r="W50" s="11">
        <f t="shared" si="23"/>
        <v>3</v>
      </c>
      <c r="X50" s="12">
        <f t="shared" si="24"/>
        <v>40</v>
      </c>
      <c r="Y50" s="1">
        <f t="shared" si="25"/>
        <v>29</v>
      </c>
      <c r="Z50" s="6">
        <v>48</v>
      </c>
    </row>
    <row r="51" spans="1:26" ht="21">
      <c r="A51" s="34">
        <v>58</v>
      </c>
      <c r="B51" s="33" t="str">
        <f>INSCHRIJVING!B59</f>
        <v>Dassault Sports</v>
      </c>
      <c r="C51" s="16">
        <v>1</v>
      </c>
      <c r="D51" s="8">
        <v>13</v>
      </c>
      <c r="E51" s="31">
        <f aca="true" t="shared" si="29" ref="E51:E66">IF(C51=13,1,0)</f>
        <v>0</v>
      </c>
      <c r="F51" s="54">
        <f t="shared" si="17"/>
        <v>1</v>
      </c>
      <c r="G51" s="8">
        <v>13</v>
      </c>
      <c r="H51" s="8">
        <v>5</v>
      </c>
      <c r="I51" s="28">
        <f t="shared" si="27"/>
        <v>1</v>
      </c>
      <c r="J51" s="29">
        <f t="shared" si="18"/>
        <v>13</v>
      </c>
      <c r="K51" s="9">
        <v>13</v>
      </c>
      <c r="L51" s="7">
        <v>7</v>
      </c>
      <c r="M51" s="25">
        <f t="shared" si="26"/>
        <v>1</v>
      </c>
      <c r="N51" s="26">
        <f t="shared" si="19"/>
        <v>13</v>
      </c>
      <c r="O51" s="9">
        <v>13</v>
      </c>
      <c r="P51" s="41">
        <v>10</v>
      </c>
      <c r="Q51" s="36">
        <f t="shared" si="28"/>
        <v>1</v>
      </c>
      <c r="R51" s="37">
        <f t="shared" si="20"/>
        <v>13</v>
      </c>
      <c r="S51" s="9"/>
      <c r="T51" s="41"/>
      <c r="U51" s="38">
        <f t="shared" si="21"/>
        <v>0</v>
      </c>
      <c r="V51" s="39">
        <f t="shared" si="22"/>
        <v>0</v>
      </c>
      <c r="W51" s="11">
        <f t="shared" si="23"/>
        <v>3</v>
      </c>
      <c r="X51" s="12">
        <f t="shared" si="24"/>
        <v>40</v>
      </c>
      <c r="Y51" s="1">
        <f t="shared" si="25"/>
        <v>35</v>
      </c>
      <c r="Z51" s="6">
        <v>49</v>
      </c>
    </row>
    <row r="52" spans="1:26" ht="21">
      <c r="A52" s="34">
        <v>28</v>
      </c>
      <c r="B52" s="33" t="str">
        <f>INSCHRIJVING!B29</f>
        <v>ASC BNP PARIBAS PARIS</v>
      </c>
      <c r="C52" s="16">
        <v>13</v>
      </c>
      <c r="D52" s="8">
        <v>4</v>
      </c>
      <c r="E52" s="31">
        <f t="shared" si="29"/>
        <v>1</v>
      </c>
      <c r="F52" s="54">
        <f t="shared" si="17"/>
        <v>13</v>
      </c>
      <c r="G52" s="8">
        <v>0</v>
      </c>
      <c r="H52" s="8">
        <v>13</v>
      </c>
      <c r="I52" s="28">
        <f t="shared" si="27"/>
        <v>0</v>
      </c>
      <c r="J52" s="29">
        <f t="shared" si="18"/>
        <v>0</v>
      </c>
      <c r="K52" s="9">
        <v>13</v>
      </c>
      <c r="L52" s="7">
        <v>0</v>
      </c>
      <c r="M52" s="25">
        <f t="shared" si="26"/>
        <v>1</v>
      </c>
      <c r="N52" s="26">
        <f t="shared" si="19"/>
        <v>13</v>
      </c>
      <c r="O52" s="90">
        <v>13</v>
      </c>
      <c r="P52" s="41">
        <v>3</v>
      </c>
      <c r="Q52" s="36">
        <f t="shared" si="28"/>
        <v>1</v>
      </c>
      <c r="R52" s="37">
        <f t="shared" si="20"/>
        <v>13</v>
      </c>
      <c r="S52" s="90"/>
      <c r="T52" s="41"/>
      <c r="U52" s="38">
        <f t="shared" si="21"/>
        <v>0</v>
      </c>
      <c r="V52" s="39">
        <f t="shared" si="22"/>
        <v>0</v>
      </c>
      <c r="W52" s="11">
        <f t="shared" si="23"/>
        <v>3</v>
      </c>
      <c r="X52" s="12">
        <f t="shared" si="24"/>
        <v>39</v>
      </c>
      <c r="Y52" s="1">
        <f t="shared" si="25"/>
        <v>20</v>
      </c>
      <c r="Z52" s="6">
        <v>50</v>
      </c>
    </row>
    <row r="53" spans="1:26" ht="21">
      <c r="A53" s="34">
        <v>127</v>
      </c>
      <c r="B53" s="33" t="str">
        <f>INSCHRIJVING!B128</f>
        <v>USAC ANGERS</v>
      </c>
      <c r="C53" s="16">
        <v>3</v>
      </c>
      <c r="D53" s="8">
        <v>13</v>
      </c>
      <c r="E53" s="31">
        <f t="shared" si="29"/>
        <v>0</v>
      </c>
      <c r="F53" s="54">
        <f t="shared" si="17"/>
        <v>3</v>
      </c>
      <c r="G53" s="8">
        <v>13</v>
      </c>
      <c r="H53" s="8">
        <v>8</v>
      </c>
      <c r="I53" s="28">
        <f t="shared" si="27"/>
        <v>1</v>
      </c>
      <c r="J53" s="29">
        <f t="shared" si="18"/>
        <v>13</v>
      </c>
      <c r="K53" s="9">
        <v>10</v>
      </c>
      <c r="L53" s="7">
        <v>8</v>
      </c>
      <c r="M53" s="25">
        <f>IF(K53=10,1,0)</f>
        <v>1</v>
      </c>
      <c r="N53" s="26">
        <f t="shared" si="19"/>
        <v>10</v>
      </c>
      <c r="O53" s="40">
        <v>12</v>
      </c>
      <c r="P53" s="41">
        <v>8</v>
      </c>
      <c r="Q53" s="36">
        <f>IF(O53=12,1,0)</f>
        <v>1</v>
      </c>
      <c r="R53" s="37">
        <f t="shared" si="20"/>
        <v>12</v>
      </c>
      <c r="S53" s="40"/>
      <c r="T53" s="41"/>
      <c r="U53" s="38">
        <f t="shared" si="21"/>
        <v>0</v>
      </c>
      <c r="V53" s="39">
        <f t="shared" si="22"/>
        <v>0</v>
      </c>
      <c r="W53" s="11">
        <f t="shared" si="23"/>
        <v>3</v>
      </c>
      <c r="X53" s="12">
        <f t="shared" si="24"/>
        <v>38</v>
      </c>
      <c r="Y53" s="1">
        <f t="shared" si="25"/>
        <v>37</v>
      </c>
      <c r="Z53" s="6">
        <v>51</v>
      </c>
    </row>
    <row r="54" spans="1:26" ht="21">
      <c r="A54" s="34">
        <v>55</v>
      </c>
      <c r="B54" s="33" t="str">
        <f>INSCHRIJVING!B56</f>
        <v>Carrefour vitrolles</v>
      </c>
      <c r="C54" s="16">
        <v>0</v>
      </c>
      <c r="D54" s="8">
        <v>13</v>
      </c>
      <c r="E54" s="31">
        <f t="shared" si="29"/>
        <v>0</v>
      </c>
      <c r="F54" s="54">
        <f t="shared" si="17"/>
        <v>0</v>
      </c>
      <c r="G54" s="8">
        <v>13</v>
      </c>
      <c r="H54" s="8">
        <v>2</v>
      </c>
      <c r="I54" s="28">
        <f t="shared" si="27"/>
        <v>1</v>
      </c>
      <c r="J54" s="29">
        <f t="shared" si="18"/>
        <v>13</v>
      </c>
      <c r="K54" s="9">
        <v>13</v>
      </c>
      <c r="L54" s="7">
        <v>5</v>
      </c>
      <c r="M54" s="25">
        <f aca="true" t="shared" si="30" ref="M54:M78">IF(K54=13,1,0)</f>
        <v>1</v>
      </c>
      <c r="N54" s="26">
        <f t="shared" si="19"/>
        <v>13</v>
      </c>
      <c r="O54" s="90">
        <v>9</v>
      </c>
      <c r="P54" s="41">
        <v>6</v>
      </c>
      <c r="Q54" s="36">
        <f>IF(O54=9,1,0)</f>
        <v>1</v>
      </c>
      <c r="R54" s="37">
        <f t="shared" si="20"/>
        <v>9</v>
      </c>
      <c r="S54" s="90"/>
      <c r="T54" s="41"/>
      <c r="U54" s="38">
        <f t="shared" si="21"/>
        <v>0</v>
      </c>
      <c r="V54" s="39">
        <f t="shared" si="22"/>
        <v>0</v>
      </c>
      <c r="W54" s="11">
        <f t="shared" si="23"/>
        <v>3</v>
      </c>
      <c r="X54" s="12">
        <f t="shared" si="24"/>
        <v>35</v>
      </c>
      <c r="Y54" s="1">
        <f t="shared" si="25"/>
        <v>26</v>
      </c>
      <c r="Z54" s="6">
        <v>52</v>
      </c>
    </row>
    <row r="55" spans="1:26" ht="21">
      <c r="A55" s="34">
        <v>107</v>
      </c>
      <c r="B55" s="33" t="str">
        <f>INSCHRIJVING!B108</f>
        <v>TSF-sydhavsoerne</v>
      </c>
      <c r="C55" s="16">
        <v>13</v>
      </c>
      <c r="D55" s="8">
        <v>8</v>
      </c>
      <c r="E55" s="31">
        <f t="shared" si="29"/>
        <v>1</v>
      </c>
      <c r="F55" s="54">
        <f t="shared" si="17"/>
        <v>13</v>
      </c>
      <c r="G55" s="8">
        <v>13</v>
      </c>
      <c r="H55" s="8">
        <v>8</v>
      </c>
      <c r="I55" s="28">
        <f t="shared" si="27"/>
        <v>1</v>
      </c>
      <c r="J55" s="29">
        <f t="shared" si="18"/>
        <v>13</v>
      </c>
      <c r="K55" s="9">
        <v>11</v>
      </c>
      <c r="L55" s="7">
        <v>13</v>
      </c>
      <c r="M55" s="25">
        <f t="shared" si="30"/>
        <v>0</v>
      </c>
      <c r="N55" s="26">
        <f t="shared" si="19"/>
        <v>11</v>
      </c>
      <c r="O55" s="40">
        <v>10</v>
      </c>
      <c r="P55" s="41">
        <v>11</v>
      </c>
      <c r="Q55" s="36">
        <f aca="true" t="shared" si="31" ref="Q55:Q73">IF(O55=13,1,0)</f>
        <v>0</v>
      </c>
      <c r="R55" s="37">
        <f t="shared" si="20"/>
        <v>10</v>
      </c>
      <c r="S55" s="40"/>
      <c r="T55" s="41"/>
      <c r="U55" s="38">
        <f t="shared" si="21"/>
        <v>0</v>
      </c>
      <c r="V55" s="39">
        <f t="shared" si="22"/>
        <v>0</v>
      </c>
      <c r="W55" s="11">
        <f t="shared" si="23"/>
        <v>2</v>
      </c>
      <c r="X55" s="12">
        <f t="shared" si="24"/>
        <v>47</v>
      </c>
      <c r="Y55" s="1">
        <f t="shared" si="25"/>
        <v>40</v>
      </c>
      <c r="Z55" s="6">
        <v>53</v>
      </c>
    </row>
    <row r="56" spans="1:26" ht="21">
      <c r="A56" s="34">
        <v>112</v>
      </c>
      <c r="B56" s="33" t="str">
        <f>INSCHRIJVING!B113</f>
        <v>TSF-sydhavsoerne</v>
      </c>
      <c r="C56" s="16">
        <v>13</v>
      </c>
      <c r="D56" s="8">
        <v>1</v>
      </c>
      <c r="E56" s="31">
        <f t="shared" si="29"/>
        <v>1</v>
      </c>
      <c r="F56" s="54">
        <f t="shared" si="17"/>
        <v>13</v>
      </c>
      <c r="G56" s="8">
        <v>13</v>
      </c>
      <c r="H56" s="8">
        <v>12</v>
      </c>
      <c r="I56" s="28">
        <f t="shared" si="27"/>
        <v>1</v>
      </c>
      <c r="J56" s="29">
        <f t="shared" si="18"/>
        <v>13</v>
      </c>
      <c r="K56" s="9">
        <v>9</v>
      </c>
      <c r="L56" s="7">
        <v>13</v>
      </c>
      <c r="M56" s="25">
        <f t="shared" si="30"/>
        <v>0</v>
      </c>
      <c r="N56" s="26">
        <f t="shared" si="19"/>
        <v>9</v>
      </c>
      <c r="O56" s="16">
        <v>9</v>
      </c>
      <c r="P56" s="41">
        <v>13</v>
      </c>
      <c r="Q56" s="36">
        <f t="shared" si="31"/>
        <v>0</v>
      </c>
      <c r="R56" s="37">
        <f t="shared" si="20"/>
        <v>9</v>
      </c>
      <c r="S56" s="16"/>
      <c r="T56" s="41"/>
      <c r="U56" s="38">
        <f t="shared" si="21"/>
        <v>0</v>
      </c>
      <c r="V56" s="39">
        <f t="shared" si="22"/>
        <v>0</v>
      </c>
      <c r="W56" s="11">
        <f t="shared" si="23"/>
        <v>2</v>
      </c>
      <c r="X56" s="12">
        <f t="shared" si="24"/>
        <v>44</v>
      </c>
      <c r="Y56" s="1">
        <f t="shared" si="25"/>
        <v>39</v>
      </c>
      <c r="Z56" s="6">
        <v>54</v>
      </c>
    </row>
    <row r="57" spans="1:26" ht="21">
      <c r="A57" s="34">
        <v>37</v>
      </c>
      <c r="B57" s="33" t="str">
        <f>INSCHRIJVING!B38</f>
        <v>Betriebsportgruppe Bausparkasse Schwäbisch Hall</v>
      </c>
      <c r="C57" s="16">
        <v>13</v>
      </c>
      <c r="D57" s="8">
        <v>7</v>
      </c>
      <c r="E57" s="31">
        <f t="shared" si="29"/>
        <v>1</v>
      </c>
      <c r="F57" s="54">
        <f t="shared" si="17"/>
        <v>13</v>
      </c>
      <c r="G57" s="8">
        <v>13</v>
      </c>
      <c r="H57" s="8">
        <v>8</v>
      </c>
      <c r="I57" s="28">
        <f t="shared" si="27"/>
        <v>1</v>
      </c>
      <c r="J57" s="29">
        <f t="shared" si="18"/>
        <v>13</v>
      </c>
      <c r="K57" s="9">
        <v>11</v>
      </c>
      <c r="L57" s="7">
        <v>13</v>
      </c>
      <c r="M57" s="25">
        <f t="shared" si="30"/>
        <v>0</v>
      </c>
      <c r="N57" s="26">
        <f t="shared" si="19"/>
        <v>11</v>
      </c>
      <c r="O57" s="40">
        <v>5</v>
      </c>
      <c r="P57" s="41">
        <v>13</v>
      </c>
      <c r="Q57" s="36">
        <f t="shared" si="31"/>
        <v>0</v>
      </c>
      <c r="R57" s="37">
        <f t="shared" si="20"/>
        <v>5</v>
      </c>
      <c r="S57" s="40"/>
      <c r="T57" s="41"/>
      <c r="U57" s="38">
        <f t="shared" si="21"/>
        <v>0</v>
      </c>
      <c r="V57" s="39">
        <f t="shared" si="22"/>
        <v>0</v>
      </c>
      <c r="W57" s="11">
        <f t="shared" si="23"/>
        <v>2</v>
      </c>
      <c r="X57" s="12">
        <f t="shared" si="24"/>
        <v>42</v>
      </c>
      <c r="Y57" s="1">
        <f t="shared" si="25"/>
        <v>41</v>
      </c>
      <c r="Z57" s="6">
        <v>55</v>
      </c>
    </row>
    <row r="58" spans="1:26" ht="21">
      <c r="A58" s="34">
        <v>121</v>
      </c>
      <c r="B58" s="33" t="str">
        <f>INSCHRIJVING!B122</f>
        <v>Universiteit Gent</v>
      </c>
      <c r="C58" s="16">
        <v>10</v>
      </c>
      <c r="D58" s="8">
        <v>13</v>
      </c>
      <c r="E58" s="31">
        <f t="shared" si="29"/>
        <v>0</v>
      </c>
      <c r="F58" s="54">
        <f t="shared" si="17"/>
        <v>10</v>
      </c>
      <c r="G58" s="8">
        <v>5</v>
      </c>
      <c r="H58" s="8">
        <v>13</v>
      </c>
      <c r="I58" s="28">
        <f t="shared" si="27"/>
        <v>0</v>
      </c>
      <c r="J58" s="29">
        <f t="shared" si="18"/>
        <v>5</v>
      </c>
      <c r="K58" s="9">
        <v>13</v>
      </c>
      <c r="L58" s="7">
        <v>3</v>
      </c>
      <c r="M58" s="25">
        <f t="shared" si="30"/>
        <v>1</v>
      </c>
      <c r="N58" s="26">
        <f t="shared" si="19"/>
        <v>13</v>
      </c>
      <c r="O58" s="90">
        <v>13</v>
      </c>
      <c r="P58" s="41">
        <v>9</v>
      </c>
      <c r="Q58" s="36">
        <f t="shared" si="31"/>
        <v>1</v>
      </c>
      <c r="R58" s="37">
        <f t="shared" si="20"/>
        <v>13</v>
      </c>
      <c r="S58" s="90"/>
      <c r="T58" s="41"/>
      <c r="U58" s="38">
        <f t="shared" si="21"/>
        <v>0</v>
      </c>
      <c r="V58" s="39">
        <f t="shared" si="22"/>
        <v>0</v>
      </c>
      <c r="W58" s="11">
        <f t="shared" si="23"/>
        <v>2</v>
      </c>
      <c r="X58" s="12">
        <f t="shared" si="24"/>
        <v>41</v>
      </c>
      <c r="Y58" s="1">
        <f t="shared" si="25"/>
        <v>38</v>
      </c>
      <c r="Z58" s="6">
        <v>56</v>
      </c>
    </row>
    <row r="59" spans="1:26" ht="21">
      <c r="A59" s="34">
        <v>100</v>
      </c>
      <c r="B59" s="33" t="str">
        <f>INSCHRIJVING!B101</f>
        <v>SV Weiß-Blau Allianz Hamburg e.V.</v>
      </c>
      <c r="C59" s="16">
        <v>13</v>
      </c>
      <c r="D59" s="8">
        <v>6</v>
      </c>
      <c r="E59" s="31">
        <f t="shared" si="29"/>
        <v>1</v>
      </c>
      <c r="F59" s="54">
        <f t="shared" si="17"/>
        <v>13</v>
      </c>
      <c r="G59" s="8">
        <v>8</v>
      </c>
      <c r="H59" s="8">
        <v>13</v>
      </c>
      <c r="I59" s="28">
        <f t="shared" si="27"/>
        <v>0</v>
      </c>
      <c r="J59" s="29">
        <f t="shared" si="18"/>
        <v>8</v>
      </c>
      <c r="K59" s="9">
        <v>7</v>
      </c>
      <c r="L59" s="7">
        <v>13</v>
      </c>
      <c r="M59" s="25">
        <f t="shared" si="30"/>
        <v>0</v>
      </c>
      <c r="N59" s="26">
        <f t="shared" si="19"/>
        <v>7</v>
      </c>
      <c r="O59" s="9">
        <v>13</v>
      </c>
      <c r="P59" s="41">
        <v>7</v>
      </c>
      <c r="Q59" s="36">
        <f t="shared" si="31"/>
        <v>1</v>
      </c>
      <c r="R59" s="37">
        <f t="shared" si="20"/>
        <v>13</v>
      </c>
      <c r="S59" s="9"/>
      <c r="T59" s="41"/>
      <c r="U59" s="38">
        <f t="shared" si="21"/>
        <v>0</v>
      </c>
      <c r="V59" s="39">
        <f t="shared" si="22"/>
        <v>0</v>
      </c>
      <c r="W59" s="11">
        <f t="shared" si="23"/>
        <v>2</v>
      </c>
      <c r="X59" s="12">
        <f t="shared" si="24"/>
        <v>41</v>
      </c>
      <c r="Y59" s="1">
        <f t="shared" si="25"/>
        <v>39</v>
      </c>
      <c r="Z59" s="6">
        <v>57</v>
      </c>
    </row>
    <row r="60" spans="1:26" ht="21">
      <c r="A60" s="34">
        <v>113</v>
      </c>
      <c r="B60" s="33" t="str">
        <f>INSCHRIJVING!B114</f>
        <v>TSF-sydhavsoerne</v>
      </c>
      <c r="C60" s="16">
        <v>8</v>
      </c>
      <c r="D60" s="8">
        <v>13</v>
      </c>
      <c r="E60" s="31">
        <f t="shared" si="29"/>
        <v>0</v>
      </c>
      <c r="F60" s="54">
        <f t="shared" si="17"/>
        <v>8</v>
      </c>
      <c r="G60" s="8">
        <v>13</v>
      </c>
      <c r="H60" s="8">
        <v>11</v>
      </c>
      <c r="I60" s="28">
        <f t="shared" si="27"/>
        <v>1</v>
      </c>
      <c r="J60" s="29">
        <f t="shared" si="18"/>
        <v>13</v>
      </c>
      <c r="K60" s="9">
        <v>7</v>
      </c>
      <c r="L60" s="7">
        <v>13</v>
      </c>
      <c r="M60" s="25">
        <f t="shared" si="30"/>
        <v>0</v>
      </c>
      <c r="N60" s="26">
        <f t="shared" si="19"/>
        <v>7</v>
      </c>
      <c r="O60" s="90">
        <v>13</v>
      </c>
      <c r="P60" s="41">
        <v>2</v>
      </c>
      <c r="Q60" s="36">
        <f t="shared" si="31"/>
        <v>1</v>
      </c>
      <c r="R60" s="37">
        <f t="shared" si="20"/>
        <v>13</v>
      </c>
      <c r="S60" s="90"/>
      <c r="T60" s="41"/>
      <c r="U60" s="38">
        <f t="shared" si="21"/>
        <v>0</v>
      </c>
      <c r="V60" s="39">
        <f t="shared" si="22"/>
        <v>0</v>
      </c>
      <c r="W60" s="11">
        <f t="shared" si="23"/>
        <v>2</v>
      </c>
      <c r="X60" s="12">
        <f t="shared" si="24"/>
        <v>41</v>
      </c>
      <c r="Y60" s="1">
        <f t="shared" si="25"/>
        <v>39</v>
      </c>
      <c r="Z60" s="6">
        <v>58</v>
      </c>
    </row>
    <row r="61" spans="1:26" ht="21">
      <c r="A61" s="34">
        <v>2</v>
      </c>
      <c r="B61" s="33" t="str">
        <f>INSCHRIJVING!B3</f>
        <v>AG Insurance</v>
      </c>
      <c r="C61" s="16">
        <v>13</v>
      </c>
      <c r="D61" s="8">
        <v>8</v>
      </c>
      <c r="E61" s="31">
        <f t="shared" si="29"/>
        <v>1</v>
      </c>
      <c r="F61" s="54">
        <f t="shared" si="17"/>
        <v>13</v>
      </c>
      <c r="G61" s="8">
        <v>13</v>
      </c>
      <c r="H61" s="8">
        <v>7</v>
      </c>
      <c r="I61" s="28">
        <f t="shared" si="27"/>
        <v>1</v>
      </c>
      <c r="J61" s="29">
        <f t="shared" si="18"/>
        <v>13</v>
      </c>
      <c r="K61" s="9">
        <v>5</v>
      </c>
      <c r="L61" s="7">
        <v>13</v>
      </c>
      <c r="M61" s="25">
        <f t="shared" si="30"/>
        <v>0</v>
      </c>
      <c r="N61" s="26">
        <f t="shared" si="19"/>
        <v>5</v>
      </c>
      <c r="O61" s="40">
        <v>9</v>
      </c>
      <c r="P61" s="41">
        <v>13</v>
      </c>
      <c r="Q61" s="36">
        <f t="shared" si="31"/>
        <v>0</v>
      </c>
      <c r="R61" s="37">
        <f t="shared" si="20"/>
        <v>9</v>
      </c>
      <c r="S61" s="40"/>
      <c r="T61" s="41"/>
      <c r="U61" s="38">
        <f t="shared" si="21"/>
        <v>0</v>
      </c>
      <c r="V61" s="39">
        <f t="shared" si="22"/>
        <v>0</v>
      </c>
      <c r="W61" s="11">
        <f t="shared" si="23"/>
        <v>2</v>
      </c>
      <c r="X61" s="12">
        <f t="shared" si="24"/>
        <v>40</v>
      </c>
      <c r="Y61" s="1">
        <f t="shared" si="25"/>
        <v>41</v>
      </c>
      <c r="Z61" s="6">
        <v>59</v>
      </c>
    </row>
    <row r="62" spans="1:26" ht="21">
      <c r="A62" s="34">
        <v>102</v>
      </c>
      <c r="B62" s="33" t="str">
        <f>INSCHRIJVING!B103</f>
        <v>SV Weiß-Blau Allianz Hamburg e.V.</v>
      </c>
      <c r="C62" s="16">
        <v>10</v>
      </c>
      <c r="D62" s="8">
        <v>13</v>
      </c>
      <c r="E62" s="31">
        <f t="shared" si="29"/>
        <v>0</v>
      </c>
      <c r="F62" s="54">
        <f t="shared" si="17"/>
        <v>10</v>
      </c>
      <c r="G62" s="8">
        <v>13</v>
      </c>
      <c r="H62" s="8">
        <v>8</v>
      </c>
      <c r="I62" s="28">
        <f t="shared" si="27"/>
        <v>1</v>
      </c>
      <c r="J62" s="29">
        <f t="shared" si="18"/>
        <v>13</v>
      </c>
      <c r="K62" s="9">
        <v>13</v>
      </c>
      <c r="L62" s="7">
        <v>9</v>
      </c>
      <c r="M62" s="25">
        <f t="shared" si="30"/>
        <v>1</v>
      </c>
      <c r="N62" s="26">
        <f t="shared" si="19"/>
        <v>13</v>
      </c>
      <c r="O62" s="16">
        <v>3</v>
      </c>
      <c r="P62" s="41">
        <v>11</v>
      </c>
      <c r="Q62" s="36">
        <f t="shared" si="31"/>
        <v>0</v>
      </c>
      <c r="R62" s="37">
        <f t="shared" si="20"/>
        <v>3</v>
      </c>
      <c r="S62" s="16"/>
      <c r="T62" s="41"/>
      <c r="U62" s="38">
        <f t="shared" si="21"/>
        <v>0</v>
      </c>
      <c r="V62" s="39">
        <f t="shared" si="22"/>
        <v>0</v>
      </c>
      <c r="W62" s="11">
        <f t="shared" si="23"/>
        <v>2</v>
      </c>
      <c r="X62" s="12">
        <f t="shared" si="24"/>
        <v>39</v>
      </c>
      <c r="Y62" s="1">
        <f t="shared" si="25"/>
        <v>41</v>
      </c>
      <c r="Z62" s="6">
        <v>60</v>
      </c>
    </row>
    <row r="63" spans="1:26" ht="21">
      <c r="A63" s="34">
        <v>66</v>
      </c>
      <c r="B63" s="33" t="str">
        <f>INSCHRIJVING!B67</f>
        <v>FASBF - Banque de France</v>
      </c>
      <c r="C63" s="16">
        <v>6</v>
      </c>
      <c r="D63" s="8">
        <v>13</v>
      </c>
      <c r="E63" s="31">
        <f t="shared" si="29"/>
        <v>0</v>
      </c>
      <c r="F63" s="54">
        <f t="shared" si="17"/>
        <v>6</v>
      </c>
      <c r="G63" s="8">
        <v>13</v>
      </c>
      <c r="H63" s="8">
        <v>2</v>
      </c>
      <c r="I63" s="28">
        <f t="shared" si="27"/>
        <v>1</v>
      </c>
      <c r="J63" s="29">
        <f t="shared" si="18"/>
        <v>13</v>
      </c>
      <c r="K63" s="9">
        <v>13</v>
      </c>
      <c r="L63" s="7">
        <v>3</v>
      </c>
      <c r="M63" s="25">
        <f t="shared" si="30"/>
        <v>1</v>
      </c>
      <c r="N63" s="26">
        <f t="shared" si="19"/>
        <v>13</v>
      </c>
      <c r="O63" s="9">
        <v>6</v>
      </c>
      <c r="P63" s="41">
        <v>13</v>
      </c>
      <c r="Q63" s="36">
        <f t="shared" si="31"/>
        <v>0</v>
      </c>
      <c r="R63" s="37">
        <f t="shared" si="20"/>
        <v>6</v>
      </c>
      <c r="S63" s="9"/>
      <c r="T63" s="41"/>
      <c r="U63" s="38">
        <f t="shared" si="21"/>
        <v>0</v>
      </c>
      <c r="V63" s="39">
        <f t="shared" si="22"/>
        <v>0</v>
      </c>
      <c r="W63" s="11">
        <f t="shared" si="23"/>
        <v>2</v>
      </c>
      <c r="X63" s="12">
        <f t="shared" si="24"/>
        <v>38</v>
      </c>
      <c r="Y63" s="1">
        <f t="shared" si="25"/>
        <v>31</v>
      </c>
      <c r="Z63" s="6">
        <v>61</v>
      </c>
    </row>
    <row r="64" spans="1:26" ht="21">
      <c r="A64" s="34">
        <v>103</v>
      </c>
      <c r="B64" s="33" t="str">
        <f>INSCHRIJVING!B104</f>
        <v>TDC A/S Denmark</v>
      </c>
      <c r="C64" s="16">
        <v>11</v>
      </c>
      <c r="D64" s="8">
        <v>13</v>
      </c>
      <c r="E64" s="31">
        <f t="shared" si="29"/>
        <v>0</v>
      </c>
      <c r="F64" s="54">
        <f t="shared" si="17"/>
        <v>11</v>
      </c>
      <c r="G64" s="8">
        <v>13</v>
      </c>
      <c r="H64" s="8">
        <v>3</v>
      </c>
      <c r="I64" s="28">
        <f t="shared" si="27"/>
        <v>1</v>
      </c>
      <c r="J64" s="29">
        <f t="shared" si="18"/>
        <v>13</v>
      </c>
      <c r="K64" s="9">
        <v>1</v>
      </c>
      <c r="L64" s="7">
        <v>13</v>
      </c>
      <c r="M64" s="25">
        <f t="shared" si="30"/>
        <v>0</v>
      </c>
      <c r="N64" s="26">
        <f t="shared" si="19"/>
        <v>1</v>
      </c>
      <c r="O64" s="90">
        <v>13</v>
      </c>
      <c r="P64" s="41">
        <v>7</v>
      </c>
      <c r="Q64" s="36">
        <f t="shared" si="31"/>
        <v>1</v>
      </c>
      <c r="R64" s="37">
        <f t="shared" si="20"/>
        <v>13</v>
      </c>
      <c r="S64" s="90"/>
      <c r="T64" s="41"/>
      <c r="U64" s="38">
        <f t="shared" si="21"/>
        <v>0</v>
      </c>
      <c r="V64" s="39">
        <f t="shared" si="22"/>
        <v>0</v>
      </c>
      <c r="W64" s="11">
        <f t="shared" si="23"/>
        <v>2</v>
      </c>
      <c r="X64" s="12">
        <f t="shared" si="24"/>
        <v>38</v>
      </c>
      <c r="Y64" s="1">
        <f t="shared" si="25"/>
        <v>36</v>
      </c>
      <c r="Z64" s="6">
        <v>62</v>
      </c>
    </row>
    <row r="65" spans="1:26" ht="21">
      <c r="A65" s="34">
        <v>133</v>
      </c>
      <c r="B65" s="33" t="str">
        <f>INSCHRIJVING!B134</f>
        <v>Dassault Sports</v>
      </c>
      <c r="C65" s="16">
        <v>13</v>
      </c>
      <c r="D65" s="8">
        <v>6</v>
      </c>
      <c r="E65" s="31">
        <f t="shared" si="29"/>
        <v>1</v>
      </c>
      <c r="F65" s="54">
        <f t="shared" si="17"/>
        <v>13</v>
      </c>
      <c r="G65" s="8">
        <v>7</v>
      </c>
      <c r="H65" s="8">
        <v>13</v>
      </c>
      <c r="I65" s="28">
        <f t="shared" si="27"/>
        <v>0</v>
      </c>
      <c r="J65" s="29">
        <f t="shared" si="18"/>
        <v>7</v>
      </c>
      <c r="K65" s="9">
        <v>13</v>
      </c>
      <c r="L65" s="7">
        <v>6</v>
      </c>
      <c r="M65" s="25">
        <f t="shared" si="30"/>
        <v>1</v>
      </c>
      <c r="N65" s="26">
        <f t="shared" si="19"/>
        <v>13</v>
      </c>
      <c r="O65" s="40">
        <v>5</v>
      </c>
      <c r="P65" s="41">
        <v>13</v>
      </c>
      <c r="Q65" s="36">
        <f t="shared" si="31"/>
        <v>0</v>
      </c>
      <c r="R65" s="37">
        <f t="shared" si="20"/>
        <v>5</v>
      </c>
      <c r="S65" s="40"/>
      <c r="T65" s="41"/>
      <c r="U65" s="38">
        <f t="shared" si="21"/>
        <v>0</v>
      </c>
      <c r="V65" s="39">
        <f t="shared" si="22"/>
        <v>0</v>
      </c>
      <c r="W65" s="11">
        <f t="shared" si="23"/>
        <v>2</v>
      </c>
      <c r="X65" s="12">
        <f t="shared" si="24"/>
        <v>38</v>
      </c>
      <c r="Y65" s="1">
        <f t="shared" si="25"/>
        <v>38</v>
      </c>
      <c r="Z65" s="6">
        <v>63</v>
      </c>
    </row>
    <row r="66" spans="1:26" ht="21">
      <c r="A66" s="34">
        <v>3</v>
      </c>
      <c r="B66" s="33" t="str">
        <f>INSCHRIJVING!B4</f>
        <v>AG Insurance</v>
      </c>
      <c r="C66" s="16">
        <v>13</v>
      </c>
      <c r="D66" s="8">
        <v>7</v>
      </c>
      <c r="E66" s="31">
        <f t="shared" si="29"/>
        <v>1</v>
      </c>
      <c r="F66" s="54">
        <f t="shared" si="17"/>
        <v>13</v>
      </c>
      <c r="G66" s="8">
        <v>13</v>
      </c>
      <c r="H66" s="8">
        <v>7</v>
      </c>
      <c r="I66" s="28">
        <f t="shared" si="27"/>
        <v>1</v>
      </c>
      <c r="J66" s="29">
        <f t="shared" si="18"/>
        <v>13</v>
      </c>
      <c r="K66" s="9">
        <v>3</v>
      </c>
      <c r="L66" s="7">
        <v>13</v>
      </c>
      <c r="M66" s="25">
        <f t="shared" si="30"/>
        <v>0</v>
      </c>
      <c r="N66" s="26">
        <f t="shared" si="19"/>
        <v>3</v>
      </c>
      <c r="O66" s="90">
        <v>9</v>
      </c>
      <c r="P66" s="41">
        <v>12</v>
      </c>
      <c r="Q66" s="36">
        <f t="shared" si="31"/>
        <v>0</v>
      </c>
      <c r="R66" s="37">
        <f t="shared" si="20"/>
        <v>9</v>
      </c>
      <c r="S66" s="90"/>
      <c r="T66" s="41"/>
      <c r="U66" s="38">
        <f t="shared" si="21"/>
        <v>0</v>
      </c>
      <c r="V66" s="39">
        <f t="shared" si="22"/>
        <v>0</v>
      </c>
      <c r="W66" s="11">
        <f t="shared" si="23"/>
        <v>2</v>
      </c>
      <c r="X66" s="12">
        <f t="shared" si="24"/>
        <v>38</v>
      </c>
      <c r="Y66" s="1">
        <f t="shared" si="25"/>
        <v>39</v>
      </c>
      <c r="Z66" s="6">
        <v>64</v>
      </c>
    </row>
    <row r="67" spans="1:26" ht="21">
      <c r="A67" s="34">
        <v>52</v>
      </c>
      <c r="B67" s="33" t="str">
        <f>INSCHRIJVING!B53</f>
        <v>BSV-Kiel</v>
      </c>
      <c r="C67" s="16">
        <v>12</v>
      </c>
      <c r="D67" s="8">
        <v>8</v>
      </c>
      <c r="E67" s="31">
        <f>IF(C67=12,1,0)</f>
        <v>1</v>
      </c>
      <c r="F67" s="54">
        <f aca="true" t="shared" si="32" ref="F67:F98">C67</f>
        <v>12</v>
      </c>
      <c r="G67" s="8">
        <v>7</v>
      </c>
      <c r="H67" s="8">
        <v>13</v>
      </c>
      <c r="I67" s="28">
        <f t="shared" si="27"/>
        <v>0</v>
      </c>
      <c r="J67" s="29">
        <f aca="true" t="shared" si="33" ref="J67:J98">G67</f>
        <v>7</v>
      </c>
      <c r="K67" s="9">
        <v>13</v>
      </c>
      <c r="L67" s="7">
        <v>11</v>
      </c>
      <c r="M67" s="25">
        <f t="shared" si="30"/>
        <v>1</v>
      </c>
      <c r="N67" s="26">
        <f aca="true" t="shared" si="34" ref="N67:N98">K67</f>
        <v>13</v>
      </c>
      <c r="O67" s="9">
        <v>6</v>
      </c>
      <c r="P67" s="41">
        <v>10</v>
      </c>
      <c r="Q67" s="36">
        <f t="shared" si="31"/>
        <v>0</v>
      </c>
      <c r="R67" s="37">
        <f aca="true" t="shared" si="35" ref="R67:R98">O67</f>
        <v>6</v>
      </c>
      <c r="S67" s="9"/>
      <c r="T67" s="41"/>
      <c r="U67" s="38">
        <f aca="true" t="shared" si="36" ref="U67:U98">IF(S67=13,1,0)</f>
        <v>0</v>
      </c>
      <c r="V67" s="39">
        <f aca="true" t="shared" si="37" ref="V67:V98">S67</f>
        <v>0</v>
      </c>
      <c r="W67" s="11">
        <f aca="true" t="shared" si="38" ref="W67:W98">+E67+I67+M67+Q67+U67</f>
        <v>2</v>
      </c>
      <c r="X67" s="12">
        <f aca="true" t="shared" si="39" ref="X67:X98">+F67+J67+N67+R67+V67</f>
        <v>38</v>
      </c>
      <c r="Y67" s="1">
        <f aca="true" t="shared" si="40" ref="Y67:Y98">D67+H67+L67+P67+T67</f>
        <v>42</v>
      </c>
      <c r="Z67" s="6">
        <v>65</v>
      </c>
    </row>
    <row r="68" spans="1:26" ht="21">
      <c r="A68" s="34">
        <v>124</v>
      </c>
      <c r="B68" s="33" t="str">
        <f>INSCHRIJVING!B125</f>
        <v>US Aviation Civile Méteo France</v>
      </c>
      <c r="C68" s="16">
        <v>3</v>
      </c>
      <c r="D68" s="8">
        <v>13</v>
      </c>
      <c r="E68" s="31">
        <f aca="true" t="shared" si="41" ref="E68:E99">IF(C68=13,1,0)</f>
        <v>0</v>
      </c>
      <c r="F68" s="54">
        <f t="shared" si="32"/>
        <v>3</v>
      </c>
      <c r="G68" s="8">
        <v>13</v>
      </c>
      <c r="H68" s="8">
        <v>8</v>
      </c>
      <c r="I68" s="28">
        <f t="shared" si="27"/>
        <v>1</v>
      </c>
      <c r="J68" s="29">
        <f t="shared" si="33"/>
        <v>13</v>
      </c>
      <c r="K68" s="9">
        <v>13</v>
      </c>
      <c r="L68" s="7">
        <v>5</v>
      </c>
      <c r="M68" s="25">
        <f t="shared" si="30"/>
        <v>1</v>
      </c>
      <c r="N68" s="26">
        <f t="shared" si="34"/>
        <v>13</v>
      </c>
      <c r="O68" s="16">
        <v>8</v>
      </c>
      <c r="P68" s="41">
        <v>13</v>
      </c>
      <c r="Q68" s="36">
        <f t="shared" si="31"/>
        <v>0</v>
      </c>
      <c r="R68" s="37">
        <f t="shared" si="35"/>
        <v>8</v>
      </c>
      <c r="S68" s="16"/>
      <c r="T68" s="41"/>
      <c r="U68" s="38">
        <f t="shared" si="36"/>
        <v>0</v>
      </c>
      <c r="V68" s="39">
        <f t="shared" si="37"/>
        <v>0</v>
      </c>
      <c r="W68" s="11">
        <f t="shared" si="38"/>
        <v>2</v>
      </c>
      <c r="X68" s="12">
        <f t="shared" si="39"/>
        <v>37</v>
      </c>
      <c r="Y68" s="1">
        <f t="shared" si="40"/>
        <v>39</v>
      </c>
      <c r="Z68" s="6">
        <v>66</v>
      </c>
    </row>
    <row r="69" spans="1:26" ht="21">
      <c r="A69" s="34">
        <v>40</v>
      </c>
      <c r="B69" s="78" t="str">
        <f>INSCHRIJVING!B41</f>
        <v>Firmadraet Odense</v>
      </c>
      <c r="C69" s="16">
        <v>8</v>
      </c>
      <c r="D69" s="8">
        <v>13</v>
      </c>
      <c r="E69" s="31">
        <f t="shared" si="41"/>
        <v>0</v>
      </c>
      <c r="F69" s="54">
        <f t="shared" si="32"/>
        <v>8</v>
      </c>
      <c r="G69" s="8">
        <v>3</v>
      </c>
      <c r="H69" s="8">
        <v>13</v>
      </c>
      <c r="I69" s="28">
        <f t="shared" si="27"/>
        <v>0</v>
      </c>
      <c r="J69" s="29">
        <f t="shared" si="33"/>
        <v>3</v>
      </c>
      <c r="K69" s="9">
        <v>13</v>
      </c>
      <c r="L69" s="7">
        <v>10</v>
      </c>
      <c r="M69" s="25">
        <f t="shared" si="30"/>
        <v>1</v>
      </c>
      <c r="N69" s="26">
        <f t="shared" si="34"/>
        <v>13</v>
      </c>
      <c r="O69" s="9">
        <v>13</v>
      </c>
      <c r="P69" s="41">
        <v>7</v>
      </c>
      <c r="Q69" s="36">
        <f t="shared" si="31"/>
        <v>1</v>
      </c>
      <c r="R69" s="37">
        <f t="shared" si="35"/>
        <v>13</v>
      </c>
      <c r="S69" s="9"/>
      <c r="T69" s="41"/>
      <c r="U69" s="38">
        <f t="shared" si="36"/>
        <v>0</v>
      </c>
      <c r="V69" s="39">
        <f t="shared" si="37"/>
        <v>0</v>
      </c>
      <c r="W69" s="11">
        <f t="shared" si="38"/>
        <v>2</v>
      </c>
      <c r="X69" s="12">
        <f t="shared" si="39"/>
        <v>37</v>
      </c>
      <c r="Y69" s="1">
        <f t="shared" si="40"/>
        <v>43</v>
      </c>
      <c r="Z69" s="6">
        <v>67</v>
      </c>
    </row>
    <row r="70" spans="1:26" ht="21">
      <c r="A70" s="34">
        <v>23</v>
      </c>
      <c r="B70" s="33" t="str">
        <f>INSCHRIJVING!B24</f>
        <v>Vattenfalls IF</v>
      </c>
      <c r="C70" s="16">
        <v>13</v>
      </c>
      <c r="D70" s="8">
        <v>12</v>
      </c>
      <c r="E70" s="31">
        <f t="shared" si="41"/>
        <v>1</v>
      </c>
      <c r="F70" s="54">
        <f t="shared" si="32"/>
        <v>13</v>
      </c>
      <c r="G70" s="8">
        <v>13</v>
      </c>
      <c r="H70" s="8">
        <v>6</v>
      </c>
      <c r="I70" s="28">
        <f t="shared" si="27"/>
        <v>1</v>
      </c>
      <c r="J70" s="29">
        <f t="shared" si="33"/>
        <v>13</v>
      </c>
      <c r="K70" s="9">
        <v>5</v>
      </c>
      <c r="L70" s="7">
        <v>13</v>
      </c>
      <c r="M70" s="25">
        <f t="shared" si="30"/>
        <v>0</v>
      </c>
      <c r="N70" s="26">
        <f t="shared" si="34"/>
        <v>5</v>
      </c>
      <c r="O70" s="90">
        <v>5</v>
      </c>
      <c r="P70" s="41">
        <v>13</v>
      </c>
      <c r="Q70" s="36">
        <f t="shared" si="31"/>
        <v>0</v>
      </c>
      <c r="R70" s="37">
        <f t="shared" si="35"/>
        <v>5</v>
      </c>
      <c r="S70" s="90"/>
      <c r="T70" s="41"/>
      <c r="U70" s="38">
        <f t="shared" si="36"/>
        <v>0</v>
      </c>
      <c r="V70" s="39">
        <f t="shared" si="37"/>
        <v>0</v>
      </c>
      <c r="W70" s="11">
        <f t="shared" si="38"/>
        <v>2</v>
      </c>
      <c r="X70" s="12">
        <f t="shared" si="39"/>
        <v>36</v>
      </c>
      <c r="Y70" s="1">
        <f t="shared" si="40"/>
        <v>44</v>
      </c>
      <c r="Z70" s="6">
        <v>68</v>
      </c>
    </row>
    <row r="71" spans="1:26" ht="21">
      <c r="A71" s="34">
        <v>79</v>
      </c>
      <c r="B71" s="33" t="str">
        <f>INSCHRIJVING!B80</f>
        <v>Panta Rhei</v>
      </c>
      <c r="C71" s="16">
        <v>5</v>
      </c>
      <c r="D71" s="8">
        <v>11</v>
      </c>
      <c r="E71" s="31">
        <f t="shared" si="41"/>
        <v>0</v>
      </c>
      <c r="F71" s="54">
        <f t="shared" si="32"/>
        <v>5</v>
      </c>
      <c r="G71" s="8">
        <v>4</v>
      </c>
      <c r="H71" s="8">
        <v>13</v>
      </c>
      <c r="I71" s="28">
        <f t="shared" si="27"/>
        <v>0</v>
      </c>
      <c r="J71" s="29">
        <f t="shared" si="33"/>
        <v>4</v>
      </c>
      <c r="K71" s="9">
        <v>13</v>
      </c>
      <c r="L71" s="7">
        <v>7</v>
      </c>
      <c r="M71" s="25">
        <f t="shared" si="30"/>
        <v>1</v>
      </c>
      <c r="N71" s="26">
        <f t="shared" si="34"/>
        <v>13</v>
      </c>
      <c r="O71" s="40">
        <v>13</v>
      </c>
      <c r="P71" s="41">
        <v>5</v>
      </c>
      <c r="Q71" s="36">
        <f t="shared" si="31"/>
        <v>1</v>
      </c>
      <c r="R71" s="37">
        <f t="shared" si="35"/>
        <v>13</v>
      </c>
      <c r="S71" s="40"/>
      <c r="T71" s="41"/>
      <c r="U71" s="38">
        <f t="shared" si="36"/>
        <v>0</v>
      </c>
      <c r="V71" s="39">
        <f t="shared" si="37"/>
        <v>0</v>
      </c>
      <c r="W71" s="11">
        <f t="shared" si="38"/>
        <v>2</v>
      </c>
      <c r="X71" s="12">
        <f t="shared" si="39"/>
        <v>35</v>
      </c>
      <c r="Y71" s="1">
        <f t="shared" si="40"/>
        <v>36</v>
      </c>
      <c r="Z71" s="6">
        <v>69</v>
      </c>
    </row>
    <row r="72" spans="1:26" ht="21">
      <c r="A72" s="34">
        <v>130</v>
      </c>
      <c r="B72" s="33" t="str">
        <f>INSCHRIJVING!B131</f>
        <v>Vattenfalls IF</v>
      </c>
      <c r="C72" s="16">
        <v>0</v>
      </c>
      <c r="D72" s="8">
        <v>13</v>
      </c>
      <c r="E72" s="31">
        <f t="shared" si="41"/>
        <v>0</v>
      </c>
      <c r="F72" s="54">
        <f t="shared" si="32"/>
        <v>0</v>
      </c>
      <c r="G72" s="8">
        <v>13</v>
      </c>
      <c r="H72" s="8">
        <v>8</v>
      </c>
      <c r="I72" s="28">
        <f t="shared" si="27"/>
        <v>1</v>
      </c>
      <c r="J72" s="29">
        <f t="shared" si="33"/>
        <v>13</v>
      </c>
      <c r="K72" s="9">
        <v>13</v>
      </c>
      <c r="L72" s="7">
        <v>4</v>
      </c>
      <c r="M72" s="25">
        <f t="shared" si="30"/>
        <v>1</v>
      </c>
      <c r="N72" s="26">
        <f t="shared" si="34"/>
        <v>13</v>
      </c>
      <c r="O72" s="16">
        <v>8</v>
      </c>
      <c r="P72" s="41">
        <v>10</v>
      </c>
      <c r="Q72" s="36">
        <f t="shared" si="31"/>
        <v>0</v>
      </c>
      <c r="R72" s="37">
        <f t="shared" si="35"/>
        <v>8</v>
      </c>
      <c r="S72" s="16"/>
      <c r="T72" s="41"/>
      <c r="U72" s="38">
        <f t="shared" si="36"/>
        <v>0</v>
      </c>
      <c r="V72" s="39">
        <f t="shared" si="37"/>
        <v>0</v>
      </c>
      <c r="W72" s="11">
        <f t="shared" si="38"/>
        <v>2</v>
      </c>
      <c r="X72" s="12">
        <f t="shared" si="39"/>
        <v>34</v>
      </c>
      <c r="Y72" s="1">
        <f t="shared" si="40"/>
        <v>35</v>
      </c>
      <c r="Z72" s="6">
        <v>70</v>
      </c>
    </row>
    <row r="73" spans="1:26" ht="21">
      <c r="A73" s="34">
        <v>13</v>
      </c>
      <c r="B73" s="33" t="str">
        <f>INSCHRIJVING!B14</f>
        <v>Amicale sportive Credit Mutuel</v>
      </c>
      <c r="C73" s="16">
        <v>4</v>
      </c>
      <c r="D73" s="89">
        <v>13</v>
      </c>
      <c r="E73" s="31">
        <f t="shared" si="41"/>
        <v>0</v>
      </c>
      <c r="F73" s="54">
        <f t="shared" si="32"/>
        <v>4</v>
      </c>
      <c r="G73" s="8">
        <v>2</v>
      </c>
      <c r="H73" s="89">
        <v>13</v>
      </c>
      <c r="I73" s="28">
        <f t="shared" si="27"/>
        <v>0</v>
      </c>
      <c r="J73" s="29">
        <f t="shared" si="33"/>
        <v>2</v>
      </c>
      <c r="K73" s="9">
        <v>13</v>
      </c>
      <c r="L73" s="7">
        <v>3</v>
      </c>
      <c r="M73" s="25">
        <f t="shared" si="30"/>
        <v>1</v>
      </c>
      <c r="N73" s="26">
        <f t="shared" si="34"/>
        <v>13</v>
      </c>
      <c r="O73" s="40">
        <v>13</v>
      </c>
      <c r="P73" s="14">
        <v>3</v>
      </c>
      <c r="Q73" s="36">
        <f t="shared" si="31"/>
        <v>1</v>
      </c>
      <c r="R73" s="37">
        <f t="shared" si="35"/>
        <v>13</v>
      </c>
      <c r="S73" s="40"/>
      <c r="T73" s="44"/>
      <c r="U73" s="38">
        <f t="shared" si="36"/>
        <v>0</v>
      </c>
      <c r="V73" s="39">
        <f t="shared" si="37"/>
        <v>0</v>
      </c>
      <c r="W73" s="11">
        <f t="shared" si="38"/>
        <v>2</v>
      </c>
      <c r="X73" s="12">
        <f t="shared" si="39"/>
        <v>32</v>
      </c>
      <c r="Y73" s="1">
        <f t="shared" si="40"/>
        <v>32</v>
      </c>
      <c r="Z73" s="6">
        <v>71</v>
      </c>
    </row>
    <row r="74" spans="1:26" ht="21">
      <c r="A74" s="34">
        <v>8</v>
      </c>
      <c r="B74" s="33" t="str">
        <f>INSCHRIJVING!B9</f>
        <v>AIRBUS STAFF ASSOCIATION</v>
      </c>
      <c r="C74" s="16">
        <v>6</v>
      </c>
      <c r="D74" s="8">
        <v>9</v>
      </c>
      <c r="E74" s="31">
        <f t="shared" si="41"/>
        <v>0</v>
      </c>
      <c r="F74" s="54">
        <f t="shared" si="32"/>
        <v>6</v>
      </c>
      <c r="G74" s="8">
        <v>13</v>
      </c>
      <c r="H74" s="8">
        <v>12</v>
      </c>
      <c r="I74" s="28">
        <f t="shared" si="27"/>
        <v>1</v>
      </c>
      <c r="J74" s="29">
        <f t="shared" si="33"/>
        <v>13</v>
      </c>
      <c r="K74" s="9">
        <v>4</v>
      </c>
      <c r="L74" s="7">
        <v>13</v>
      </c>
      <c r="M74" s="25">
        <f t="shared" si="30"/>
        <v>0</v>
      </c>
      <c r="N74" s="26">
        <f t="shared" si="34"/>
        <v>4</v>
      </c>
      <c r="O74" s="90">
        <v>9</v>
      </c>
      <c r="P74" s="41">
        <v>7</v>
      </c>
      <c r="Q74" s="36">
        <f>IF(O74=9,1,0)</f>
        <v>1</v>
      </c>
      <c r="R74" s="37">
        <f t="shared" si="35"/>
        <v>9</v>
      </c>
      <c r="S74" s="90"/>
      <c r="T74" s="41"/>
      <c r="U74" s="38">
        <f t="shared" si="36"/>
        <v>0</v>
      </c>
      <c r="V74" s="39">
        <f t="shared" si="37"/>
        <v>0</v>
      </c>
      <c r="W74" s="11">
        <f t="shared" si="38"/>
        <v>2</v>
      </c>
      <c r="X74" s="12">
        <f t="shared" si="39"/>
        <v>32</v>
      </c>
      <c r="Y74" s="1">
        <f t="shared" si="40"/>
        <v>41</v>
      </c>
      <c r="Z74" s="6">
        <v>72</v>
      </c>
    </row>
    <row r="75" spans="1:26" ht="21">
      <c r="A75" s="34">
        <v>36</v>
      </c>
      <c r="B75" s="33" t="str">
        <f>INSCHRIJVING!B37</f>
        <v>Betriebsportgruppe Bausparkasse Schwäbisch Hall</v>
      </c>
      <c r="C75" s="16">
        <v>13</v>
      </c>
      <c r="D75" s="8">
        <v>11</v>
      </c>
      <c r="E75" s="31">
        <f t="shared" si="41"/>
        <v>1</v>
      </c>
      <c r="F75" s="54">
        <f t="shared" si="32"/>
        <v>13</v>
      </c>
      <c r="G75" s="8">
        <v>13</v>
      </c>
      <c r="H75" s="8">
        <v>5</v>
      </c>
      <c r="I75" s="28">
        <f t="shared" si="27"/>
        <v>1</v>
      </c>
      <c r="J75" s="29">
        <f t="shared" si="33"/>
        <v>13</v>
      </c>
      <c r="K75" s="9">
        <v>2</v>
      </c>
      <c r="L75" s="7">
        <v>13</v>
      </c>
      <c r="M75" s="25">
        <f t="shared" si="30"/>
        <v>0</v>
      </c>
      <c r="N75" s="26">
        <f t="shared" si="34"/>
        <v>2</v>
      </c>
      <c r="O75" s="9">
        <v>4</v>
      </c>
      <c r="P75" s="41">
        <v>13</v>
      </c>
      <c r="Q75" s="36">
        <f>IF(O75=13,1,0)</f>
        <v>0</v>
      </c>
      <c r="R75" s="37">
        <f t="shared" si="35"/>
        <v>4</v>
      </c>
      <c r="S75" s="9"/>
      <c r="T75" s="41"/>
      <c r="U75" s="38">
        <f t="shared" si="36"/>
        <v>0</v>
      </c>
      <c r="V75" s="39">
        <f t="shared" si="37"/>
        <v>0</v>
      </c>
      <c r="W75" s="11">
        <f t="shared" si="38"/>
        <v>2</v>
      </c>
      <c r="X75" s="12">
        <f t="shared" si="39"/>
        <v>32</v>
      </c>
      <c r="Y75" s="1">
        <f t="shared" si="40"/>
        <v>42</v>
      </c>
      <c r="Z75" s="6">
        <v>73</v>
      </c>
    </row>
    <row r="76" spans="1:26" ht="21">
      <c r="A76" s="34">
        <v>136</v>
      </c>
      <c r="B76" s="33" t="str">
        <f>INSCHRIJVING!B137</f>
        <v>BSV-Kiel -   allez les bleus</v>
      </c>
      <c r="C76" s="16">
        <v>5</v>
      </c>
      <c r="D76" s="8">
        <v>9</v>
      </c>
      <c r="E76" s="31">
        <f t="shared" si="41"/>
        <v>0</v>
      </c>
      <c r="F76" s="54">
        <f t="shared" si="32"/>
        <v>5</v>
      </c>
      <c r="G76" s="8">
        <v>3</v>
      </c>
      <c r="H76" s="8">
        <v>13</v>
      </c>
      <c r="I76" s="28">
        <f t="shared" si="27"/>
        <v>0</v>
      </c>
      <c r="J76" s="29">
        <f t="shared" si="33"/>
        <v>3</v>
      </c>
      <c r="K76" s="9">
        <v>13</v>
      </c>
      <c r="L76" s="7">
        <v>3</v>
      </c>
      <c r="M76" s="25">
        <f t="shared" si="30"/>
        <v>1</v>
      </c>
      <c r="N76" s="26">
        <f t="shared" si="34"/>
        <v>13</v>
      </c>
      <c r="O76" s="16">
        <v>10</v>
      </c>
      <c r="P76" s="41">
        <v>8</v>
      </c>
      <c r="Q76" s="36">
        <f>IF(O76=10,1,0)</f>
        <v>1</v>
      </c>
      <c r="R76" s="37">
        <f t="shared" si="35"/>
        <v>10</v>
      </c>
      <c r="S76" s="16"/>
      <c r="T76" s="41"/>
      <c r="U76" s="38">
        <f t="shared" si="36"/>
        <v>0</v>
      </c>
      <c r="V76" s="39">
        <f t="shared" si="37"/>
        <v>0</v>
      </c>
      <c r="W76" s="11">
        <f t="shared" si="38"/>
        <v>2</v>
      </c>
      <c r="X76" s="12">
        <f t="shared" si="39"/>
        <v>31</v>
      </c>
      <c r="Y76" s="1">
        <f t="shared" si="40"/>
        <v>33</v>
      </c>
      <c r="Z76" s="6">
        <v>74</v>
      </c>
    </row>
    <row r="77" spans="1:26" ht="21">
      <c r="A77" s="34">
        <v>99</v>
      </c>
      <c r="B77" s="33" t="str">
        <f>INSCHRIJVING!B100</f>
        <v>Sparkasse Bielefeld</v>
      </c>
      <c r="C77" s="16">
        <v>0</v>
      </c>
      <c r="D77" s="8">
        <v>13</v>
      </c>
      <c r="E77" s="31">
        <f t="shared" si="41"/>
        <v>0</v>
      </c>
      <c r="F77" s="54">
        <f t="shared" si="32"/>
        <v>0</v>
      </c>
      <c r="G77" s="8">
        <v>5</v>
      </c>
      <c r="H77" s="8">
        <v>13</v>
      </c>
      <c r="I77" s="28">
        <f t="shared" si="27"/>
        <v>0</v>
      </c>
      <c r="J77" s="29">
        <f t="shared" si="33"/>
        <v>5</v>
      </c>
      <c r="K77" s="9">
        <v>13</v>
      </c>
      <c r="L77" s="7">
        <v>11</v>
      </c>
      <c r="M77" s="25">
        <f t="shared" si="30"/>
        <v>1</v>
      </c>
      <c r="N77" s="26">
        <f t="shared" si="34"/>
        <v>13</v>
      </c>
      <c r="O77" s="40">
        <v>13</v>
      </c>
      <c r="P77" s="41">
        <v>7</v>
      </c>
      <c r="Q77" s="36">
        <f>IF(O77=13,1,0)</f>
        <v>1</v>
      </c>
      <c r="R77" s="37">
        <f t="shared" si="35"/>
        <v>13</v>
      </c>
      <c r="S77" s="40"/>
      <c r="T77" s="41"/>
      <c r="U77" s="38">
        <f t="shared" si="36"/>
        <v>0</v>
      </c>
      <c r="V77" s="39">
        <f t="shared" si="37"/>
        <v>0</v>
      </c>
      <c r="W77" s="11">
        <f t="shared" si="38"/>
        <v>2</v>
      </c>
      <c r="X77" s="12">
        <f t="shared" si="39"/>
        <v>31</v>
      </c>
      <c r="Y77" s="1">
        <f t="shared" si="40"/>
        <v>44</v>
      </c>
      <c r="Z77" s="6">
        <v>75</v>
      </c>
    </row>
    <row r="78" spans="1:26" ht="21">
      <c r="A78" s="34">
        <v>20</v>
      </c>
      <c r="B78" s="33" t="str">
        <f>INSCHRIJVING!B21</f>
        <v>Amicale Ville de Mulhouse M2a</v>
      </c>
      <c r="C78" s="16">
        <v>13</v>
      </c>
      <c r="D78" s="8">
        <v>2</v>
      </c>
      <c r="E78" s="31">
        <f t="shared" si="41"/>
        <v>1</v>
      </c>
      <c r="F78" s="54">
        <f t="shared" si="32"/>
        <v>13</v>
      </c>
      <c r="G78" s="8">
        <v>4</v>
      </c>
      <c r="H78" s="8">
        <v>13</v>
      </c>
      <c r="I78" s="28">
        <f t="shared" si="27"/>
        <v>0</v>
      </c>
      <c r="J78" s="29">
        <f t="shared" si="33"/>
        <v>4</v>
      </c>
      <c r="K78" s="9">
        <v>3</v>
      </c>
      <c r="L78" s="7">
        <v>13</v>
      </c>
      <c r="M78" s="25">
        <f t="shared" si="30"/>
        <v>0</v>
      </c>
      <c r="N78" s="26">
        <f t="shared" si="34"/>
        <v>3</v>
      </c>
      <c r="O78" s="90">
        <v>6</v>
      </c>
      <c r="P78" s="41">
        <v>5</v>
      </c>
      <c r="Q78" s="36">
        <f>IF(O78=6,1,0)</f>
        <v>1</v>
      </c>
      <c r="R78" s="37">
        <f t="shared" si="35"/>
        <v>6</v>
      </c>
      <c r="S78" s="90"/>
      <c r="T78" s="41"/>
      <c r="U78" s="38">
        <f t="shared" si="36"/>
        <v>0</v>
      </c>
      <c r="V78" s="39">
        <f t="shared" si="37"/>
        <v>0</v>
      </c>
      <c r="W78" s="11">
        <f t="shared" si="38"/>
        <v>2</v>
      </c>
      <c r="X78" s="12">
        <f t="shared" si="39"/>
        <v>26</v>
      </c>
      <c r="Y78" s="1">
        <f t="shared" si="40"/>
        <v>33</v>
      </c>
      <c r="Z78" s="6">
        <v>76</v>
      </c>
    </row>
    <row r="79" spans="1:26" ht="21">
      <c r="A79" s="34">
        <v>72</v>
      </c>
      <c r="B79" s="33" t="str">
        <f>INSCHRIJVING!B73</f>
        <v>HARTING AG &amp; Co. KG</v>
      </c>
      <c r="C79" s="16">
        <v>0</v>
      </c>
      <c r="D79" s="8">
        <v>13</v>
      </c>
      <c r="E79" s="31">
        <f t="shared" si="41"/>
        <v>0</v>
      </c>
      <c r="F79" s="54">
        <f t="shared" si="32"/>
        <v>0</v>
      </c>
      <c r="G79" s="8">
        <v>12</v>
      </c>
      <c r="H79" s="8">
        <v>8</v>
      </c>
      <c r="I79" s="28">
        <f>IF(G79=12,1,0)</f>
        <v>1</v>
      </c>
      <c r="J79" s="29">
        <f t="shared" si="33"/>
        <v>12</v>
      </c>
      <c r="K79" s="9">
        <v>12</v>
      </c>
      <c r="L79" s="7">
        <v>11</v>
      </c>
      <c r="M79" s="25">
        <f>IF(K79=12,1,0)</f>
        <v>1</v>
      </c>
      <c r="N79" s="26">
        <f t="shared" si="34"/>
        <v>12</v>
      </c>
      <c r="O79" s="9">
        <v>1</v>
      </c>
      <c r="P79" s="41">
        <v>9</v>
      </c>
      <c r="Q79" s="36">
        <f aca="true" t="shared" si="42" ref="Q79:Q99">IF(O79=13,1,0)</f>
        <v>0</v>
      </c>
      <c r="R79" s="37">
        <f t="shared" si="35"/>
        <v>1</v>
      </c>
      <c r="S79" s="9"/>
      <c r="T79" s="41"/>
      <c r="U79" s="38">
        <f t="shared" si="36"/>
        <v>0</v>
      </c>
      <c r="V79" s="39">
        <f t="shared" si="37"/>
        <v>0</v>
      </c>
      <c r="W79" s="11">
        <f t="shared" si="38"/>
        <v>2</v>
      </c>
      <c r="X79" s="12">
        <f t="shared" si="39"/>
        <v>25</v>
      </c>
      <c r="Y79" s="1">
        <f t="shared" si="40"/>
        <v>41</v>
      </c>
      <c r="Z79" s="6">
        <v>77</v>
      </c>
    </row>
    <row r="80" spans="1:26" ht="21">
      <c r="A80" s="34">
        <v>54</v>
      </c>
      <c r="B80" s="33" t="str">
        <f>INSCHRIJVING!B55</f>
        <v>Carrefour vitrolles</v>
      </c>
      <c r="C80" s="16">
        <v>13</v>
      </c>
      <c r="D80" s="8">
        <v>10</v>
      </c>
      <c r="E80" s="31">
        <f t="shared" si="41"/>
        <v>1</v>
      </c>
      <c r="F80" s="54">
        <f t="shared" si="32"/>
        <v>13</v>
      </c>
      <c r="G80" s="8">
        <v>12</v>
      </c>
      <c r="H80" s="8">
        <v>13</v>
      </c>
      <c r="I80" s="28">
        <f aca="true" t="shared" si="43" ref="I80:I103">IF(G80=13,1,0)</f>
        <v>0</v>
      </c>
      <c r="J80" s="29">
        <f t="shared" si="33"/>
        <v>12</v>
      </c>
      <c r="K80" s="9">
        <v>10</v>
      </c>
      <c r="L80" s="7">
        <v>13</v>
      </c>
      <c r="M80" s="25">
        <f aca="true" t="shared" si="44" ref="M80:M111">IF(K80=13,1,0)</f>
        <v>0</v>
      </c>
      <c r="N80" s="26">
        <f t="shared" si="34"/>
        <v>10</v>
      </c>
      <c r="O80" s="16">
        <v>10</v>
      </c>
      <c r="P80" s="41">
        <v>13</v>
      </c>
      <c r="Q80" s="36">
        <f t="shared" si="42"/>
        <v>0</v>
      </c>
      <c r="R80" s="37">
        <f t="shared" si="35"/>
        <v>10</v>
      </c>
      <c r="S80" s="16"/>
      <c r="T80" s="41"/>
      <c r="U80" s="38">
        <f t="shared" si="36"/>
        <v>0</v>
      </c>
      <c r="V80" s="39">
        <f t="shared" si="37"/>
        <v>0</v>
      </c>
      <c r="W80" s="11">
        <f t="shared" si="38"/>
        <v>1</v>
      </c>
      <c r="X80" s="12">
        <f t="shared" si="39"/>
        <v>45</v>
      </c>
      <c r="Y80" s="1">
        <f t="shared" si="40"/>
        <v>49</v>
      </c>
      <c r="Z80" s="6">
        <v>78</v>
      </c>
    </row>
    <row r="81" spans="1:26" ht="21">
      <c r="A81" s="34">
        <v>44</v>
      </c>
      <c r="B81" s="33" t="str">
        <f>INSCHRIJVING!B45</f>
        <v>BSG Provinzial Münster e.V.</v>
      </c>
      <c r="C81" s="16">
        <v>13</v>
      </c>
      <c r="D81" s="8">
        <v>10</v>
      </c>
      <c r="E81" s="31">
        <f t="shared" si="41"/>
        <v>1</v>
      </c>
      <c r="F81" s="54">
        <f t="shared" si="32"/>
        <v>13</v>
      </c>
      <c r="G81" s="8">
        <v>8</v>
      </c>
      <c r="H81" s="8">
        <v>13</v>
      </c>
      <c r="I81" s="28">
        <f t="shared" si="43"/>
        <v>0</v>
      </c>
      <c r="J81" s="29">
        <f t="shared" si="33"/>
        <v>8</v>
      </c>
      <c r="K81" s="9">
        <v>11</v>
      </c>
      <c r="L81" s="7">
        <v>13</v>
      </c>
      <c r="M81" s="25">
        <f t="shared" si="44"/>
        <v>0</v>
      </c>
      <c r="N81" s="26">
        <f t="shared" si="34"/>
        <v>11</v>
      </c>
      <c r="O81" s="9">
        <v>7</v>
      </c>
      <c r="P81" s="41">
        <v>13</v>
      </c>
      <c r="Q81" s="36">
        <f t="shared" si="42"/>
        <v>0</v>
      </c>
      <c r="R81" s="37">
        <f t="shared" si="35"/>
        <v>7</v>
      </c>
      <c r="S81" s="9"/>
      <c r="T81" s="41"/>
      <c r="U81" s="38">
        <f t="shared" si="36"/>
        <v>0</v>
      </c>
      <c r="V81" s="39">
        <f t="shared" si="37"/>
        <v>0</v>
      </c>
      <c r="W81" s="11">
        <f t="shared" si="38"/>
        <v>1</v>
      </c>
      <c r="X81" s="12">
        <f t="shared" si="39"/>
        <v>39</v>
      </c>
      <c r="Y81" s="1">
        <f t="shared" si="40"/>
        <v>49</v>
      </c>
      <c r="Z81" s="6">
        <v>79</v>
      </c>
    </row>
    <row r="82" spans="1:26" ht="21">
      <c r="A82" s="34">
        <v>11</v>
      </c>
      <c r="B82" s="33" t="str">
        <f>INSCHRIJVING!B12</f>
        <v>allez les bleus</v>
      </c>
      <c r="C82" s="16">
        <v>7</v>
      </c>
      <c r="D82" s="8">
        <v>13</v>
      </c>
      <c r="E82" s="31">
        <f t="shared" si="41"/>
        <v>0</v>
      </c>
      <c r="F82" s="54">
        <f t="shared" si="32"/>
        <v>7</v>
      </c>
      <c r="G82" s="8">
        <v>10</v>
      </c>
      <c r="H82" s="8">
        <v>13</v>
      </c>
      <c r="I82" s="28">
        <f t="shared" si="43"/>
        <v>0</v>
      </c>
      <c r="J82" s="29">
        <f t="shared" si="33"/>
        <v>10</v>
      </c>
      <c r="K82" s="9">
        <v>6</v>
      </c>
      <c r="L82" s="7">
        <v>13</v>
      </c>
      <c r="M82" s="25">
        <f t="shared" si="44"/>
        <v>0</v>
      </c>
      <c r="N82" s="26">
        <f t="shared" si="34"/>
        <v>6</v>
      </c>
      <c r="O82" s="90">
        <v>13</v>
      </c>
      <c r="P82" s="41">
        <v>10</v>
      </c>
      <c r="Q82" s="36">
        <f t="shared" si="42"/>
        <v>1</v>
      </c>
      <c r="R82" s="37">
        <f t="shared" si="35"/>
        <v>13</v>
      </c>
      <c r="S82" s="90"/>
      <c r="T82" s="41"/>
      <c r="U82" s="38">
        <f t="shared" si="36"/>
        <v>0</v>
      </c>
      <c r="V82" s="39">
        <f t="shared" si="37"/>
        <v>0</v>
      </c>
      <c r="W82" s="11">
        <f t="shared" si="38"/>
        <v>1</v>
      </c>
      <c r="X82" s="12">
        <f t="shared" si="39"/>
        <v>36</v>
      </c>
      <c r="Y82" s="1">
        <f t="shared" si="40"/>
        <v>49</v>
      </c>
      <c r="Z82" s="6">
        <v>80</v>
      </c>
    </row>
    <row r="83" spans="1:27" ht="21">
      <c r="A83" s="34">
        <v>61</v>
      </c>
      <c r="B83" s="33" t="str">
        <f>INSCHRIJVING!B62</f>
        <v>Dassault Sports</v>
      </c>
      <c r="C83" s="16">
        <v>9</v>
      </c>
      <c r="D83" s="8">
        <v>13</v>
      </c>
      <c r="E83" s="31">
        <f t="shared" si="41"/>
        <v>0</v>
      </c>
      <c r="F83" s="54">
        <f t="shared" si="32"/>
        <v>9</v>
      </c>
      <c r="G83" s="8">
        <v>8</v>
      </c>
      <c r="H83" s="8">
        <v>13</v>
      </c>
      <c r="I83" s="28">
        <f t="shared" si="43"/>
        <v>0</v>
      </c>
      <c r="J83" s="29">
        <f t="shared" si="33"/>
        <v>8</v>
      </c>
      <c r="K83" s="9">
        <v>13</v>
      </c>
      <c r="L83" s="7">
        <v>7</v>
      </c>
      <c r="M83" s="25">
        <f t="shared" si="44"/>
        <v>1</v>
      </c>
      <c r="N83" s="26">
        <f t="shared" si="34"/>
        <v>13</v>
      </c>
      <c r="O83" s="40">
        <v>4</v>
      </c>
      <c r="P83" s="41">
        <v>13</v>
      </c>
      <c r="Q83" s="36">
        <f t="shared" si="42"/>
        <v>0</v>
      </c>
      <c r="R83" s="37">
        <f t="shared" si="35"/>
        <v>4</v>
      </c>
      <c r="S83" s="40"/>
      <c r="T83" s="41"/>
      <c r="U83" s="38">
        <f t="shared" si="36"/>
        <v>0</v>
      </c>
      <c r="V83" s="39">
        <f t="shared" si="37"/>
        <v>0</v>
      </c>
      <c r="W83" s="11">
        <f t="shared" si="38"/>
        <v>1</v>
      </c>
      <c r="X83" s="12">
        <f t="shared" si="39"/>
        <v>34</v>
      </c>
      <c r="Y83" s="1">
        <f t="shared" si="40"/>
        <v>46</v>
      </c>
      <c r="Z83" s="6">
        <v>81</v>
      </c>
      <c r="AA83"/>
    </row>
    <row r="84" spans="1:27" ht="21">
      <c r="A84" s="34">
        <v>84</v>
      </c>
      <c r="B84" s="33" t="str">
        <f>INSCHRIJVING!B85</f>
        <v>Roche Diagnostics GmbH</v>
      </c>
      <c r="C84" s="16">
        <v>13</v>
      </c>
      <c r="D84" s="8">
        <v>2</v>
      </c>
      <c r="E84" s="31">
        <f t="shared" si="41"/>
        <v>1</v>
      </c>
      <c r="F84" s="54">
        <f t="shared" si="32"/>
        <v>13</v>
      </c>
      <c r="G84" s="8">
        <v>9</v>
      </c>
      <c r="H84" s="8">
        <v>13</v>
      </c>
      <c r="I84" s="28">
        <f t="shared" si="43"/>
        <v>0</v>
      </c>
      <c r="J84" s="29">
        <f t="shared" si="33"/>
        <v>9</v>
      </c>
      <c r="K84" s="9">
        <v>7</v>
      </c>
      <c r="L84" s="7">
        <v>13</v>
      </c>
      <c r="M84" s="25">
        <f t="shared" si="44"/>
        <v>0</v>
      </c>
      <c r="N84" s="26">
        <f t="shared" si="34"/>
        <v>7</v>
      </c>
      <c r="O84" s="16">
        <v>3</v>
      </c>
      <c r="P84" s="41">
        <v>13</v>
      </c>
      <c r="Q84" s="36">
        <f t="shared" si="42"/>
        <v>0</v>
      </c>
      <c r="R84" s="37">
        <f t="shared" si="35"/>
        <v>3</v>
      </c>
      <c r="S84" s="16"/>
      <c r="T84" s="41"/>
      <c r="U84" s="38">
        <f t="shared" si="36"/>
        <v>0</v>
      </c>
      <c r="V84" s="39">
        <f t="shared" si="37"/>
        <v>0</v>
      </c>
      <c r="W84" s="11">
        <f t="shared" si="38"/>
        <v>1</v>
      </c>
      <c r="X84" s="12">
        <f t="shared" si="39"/>
        <v>32</v>
      </c>
      <c r="Y84" s="1">
        <f t="shared" si="40"/>
        <v>41</v>
      </c>
      <c r="Z84" s="6">
        <v>82</v>
      </c>
      <c r="AA84"/>
    </row>
    <row r="85" spans="1:27" ht="21">
      <c r="A85" s="34">
        <v>115</v>
      </c>
      <c r="B85" s="33" t="str">
        <f>INSCHRIJVING!B116</f>
        <v>TSF-sydhavsoerne</v>
      </c>
      <c r="C85" s="16">
        <v>5</v>
      </c>
      <c r="D85" s="8">
        <v>13</v>
      </c>
      <c r="E85" s="31">
        <f t="shared" si="41"/>
        <v>0</v>
      </c>
      <c r="F85" s="54">
        <f t="shared" si="32"/>
        <v>5</v>
      </c>
      <c r="G85" s="8">
        <v>13</v>
      </c>
      <c r="H85" s="8">
        <v>7</v>
      </c>
      <c r="I85" s="28">
        <f t="shared" si="43"/>
        <v>1</v>
      </c>
      <c r="J85" s="29">
        <f t="shared" si="33"/>
        <v>13</v>
      </c>
      <c r="K85" s="9">
        <v>10</v>
      </c>
      <c r="L85" s="7">
        <v>13</v>
      </c>
      <c r="M85" s="25">
        <f t="shared" si="44"/>
        <v>0</v>
      </c>
      <c r="N85" s="26">
        <f t="shared" si="34"/>
        <v>10</v>
      </c>
      <c r="O85" s="40">
        <v>4</v>
      </c>
      <c r="P85" s="41">
        <v>13</v>
      </c>
      <c r="Q85" s="36">
        <f t="shared" si="42"/>
        <v>0</v>
      </c>
      <c r="R85" s="37">
        <f t="shared" si="35"/>
        <v>4</v>
      </c>
      <c r="S85" s="40"/>
      <c r="T85" s="41"/>
      <c r="U85" s="38">
        <f t="shared" si="36"/>
        <v>0</v>
      </c>
      <c r="V85" s="39">
        <f t="shared" si="37"/>
        <v>0</v>
      </c>
      <c r="W85" s="11">
        <f t="shared" si="38"/>
        <v>1</v>
      </c>
      <c r="X85" s="12">
        <f t="shared" si="39"/>
        <v>32</v>
      </c>
      <c r="Y85" s="1">
        <f t="shared" si="40"/>
        <v>46</v>
      </c>
      <c r="Z85" s="6">
        <v>83</v>
      </c>
      <c r="AA85"/>
    </row>
    <row r="86" spans="1:27" ht="21">
      <c r="A86" s="34">
        <v>71</v>
      </c>
      <c r="B86" s="33" t="str">
        <f>INSCHRIJVING!B72</f>
        <v>HARTING AG &amp; Co. KG</v>
      </c>
      <c r="C86" s="16">
        <v>5</v>
      </c>
      <c r="D86" s="8">
        <v>13</v>
      </c>
      <c r="E86" s="31">
        <f t="shared" si="41"/>
        <v>0</v>
      </c>
      <c r="F86" s="54">
        <f t="shared" si="32"/>
        <v>5</v>
      </c>
      <c r="G86" s="8">
        <v>12</v>
      </c>
      <c r="H86" s="8">
        <v>13</v>
      </c>
      <c r="I86" s="28">
        <f t="shared" si="43"/>
        <v>0</v>
      </c>
      <c r="J86" s="29">
        <f t="shared" si="33"/>
        <v>12</v>
      </c>
      <c r="K86" s="9">
        <v>13</v>
      </c>
      <c r="L86" s="7">
        <v>8</v>
      </c>
      <c r="M86" s="25">
        <f t="shared" si="44"/>
        <v>1</v>
      </c>
      <c r="N86" s="26">
        <f t="shared" si="34"/>
        <v>13</v>
      </c>
      <c r="O86" s="90">
        <v>2</v>
      </c>
      <c r="P86" s="41">
        <v>13</v>
      </c>
      <c r="Q86" s="36">
        <f t="shared" si="42"/>
        <v>0</v>
      </c>
      <c r="R86" s="37">
        <f t="shared" si="35"/>
        <v>2</v>
      </c>
      <c r="S86" s="90"/>
      <c r="T86" s="41"/>
      <c r="U86" s="38">
        <f t="shared" si="36"/>
        <v>0</v>
      </c>
      <c r="V86" s="39">
        <f t="shared" si="37"/>
        <v>0</v>
      </c>
      <c r="W86" s="11">
        <f t="shared" si="38"/>
        <v>1</v>
      </c>
      <c r="X86" s="12">
        <f t="shared" si="39"/>
        <v>32</v>
      </c>
      <c r="Y86" s="1">
        <f t="shared" si="40"/>
        <v>47</v>
      </c>
      <c r="Z86" s="6">
        <v>84</v>
      </c>
      <c r="AA86"/>
    </row>
    <row r="87" spans="1:26" ht="21">
      <c r="A87" s="34">
        <v>5</v>
      </c>
      <c r="B87" s="33" t="str">
        <f>INSCHRIJVING!B6</f>
        <v>AIRBUS STAFF ASSOCIATION</v>
      </c>
      <c r="C87" s="16">
        <v>13</v>
      </c>
      <c r="D87" s="8">
        <v>0</v>
      </c>
      <c r="E87" s="31">
        <f t="shared" si="41"/>
        <v>1</v>
      </c>
      <c r="F87" s="54">
        <f t="shared" si="32"/>
        <v>13</v>
      </c>
      <c r="G87" s="8">
        <v>1</v>
      </c>
      <c r="H87" s="8">
        <v>13</v>
      </c>
      <c r="I87" s="28">
        <f t="shared" si="43"/>
        <v>0</v>
      </c>
      <c r="J87" s="29">
        <f t="shared" si="33"/>
        <v>1</v>
      </c>
      <c r="K87" s="9">
        <v>9</v>
      </c>
      <c r="L87" s="7">
        <v>10</v>
      </c>
      <c r="M87" s="25">
        <f t="shared" si="44"/>
        <v>0</v>
      </c>
      <c r="N87" s="26">
        <f t="shared" si="34"/>
        <v>9</v>
      </c>
      <c r="O87" s="40">
        <v>8</v>
      </c>
      <c r="P87" s="41">
        <v>13</v>
      </c>
      <c r="Q87" s="36">
        <f t="shared" si="42"/>
        <v>0</v>
      </c>
      <c r="R87" s="37">
        <f t="shared" si="35"/>
        <v>8</v>
      </c>
      <c r="S87" s="40"/>
      <c r="T87" s="41"/>
      <c r="U87" s="38">
        <f t="shared" si="36"/>
        <v>0</v>
      </c>
      <c r="V87" s="39">
        <f t="shared" si="37"/>
        <v>0</v>
      </c>
      <c r="W87" s="11">
        <f t="shared" si="38"/>
        <v>1</v>
      </c>
      <c r="X87" s="12">
        <f t="shared" si="39"/>
        <v>31</v>
      </c>
      <c r="Y87" s="1">
        <f t="shared" si="40"/>
        <v>36</v>
      </c>
      <c r="Z87" s="6">
        <v>85</v>
      </c>
    </row>
    <row r="88" spans="1:26" ht="21">
      <c r="A88" s="34">
        <v>67</v>
      </c>
      <c r="B88" s="33" t="str">
        <f>INSCHRIJVING!B68</f>
        <v>Firmaidraet Odense</v>
      </c>
      <c r="C88" s="16">
        <v>13</v>
      </c>
      <c r="D88" s="8">
        <v>5</v>
      </c>
      <c r="E88" s="31">
        <f t="shared" si="41"/>
        <v>1</v>
      </c>
      <c r="F88" s="54">
        <f t="shared" si="32"/>
        <v>13</v>
      </c>
      <c r="G88" s="8">
        <v>8</v>
      </c>
      <c r="H88" s="8">
        <v>13</v>
      </c>
      <c r="I88" s="28">
        <f t="shared" si="43"/>
        <v>0</v>
      </c>
      <c r="J88" s="29">
        <f t="shared" si="33"/>
        <v>8</v>
      </c>
      <c r="K88" s="9">
        <v>4</v>
      </c>
      <c r="L88" s="7">
        <v>13</v>
      </c>
      <c r="M88" s="25">
        <f t="shared" si="44"/>
        <v>0</v>
      </c>
      <c r="N88" s="26">
        <f t="shared" si="34"/>
        <v>4</v>
      </c>
      <c r="O88" s="90">
        <v>6</v>
      </c>
      <c r="P88" s="41">
        <v>13</v>
      </c>
      <c r="Q88" s="36">
        <f t="shared" si="42"/>
        <v>0</v>
      </c>
      <c r="R88" s="37">
        <f t="shared" si="35"/>
        <v>6</v>
      </c>
      <c r="S88" s="90"/>
      <c r="T88" s="41"/>
      <c r="U88" s="38">
        <f t="shared" si="36"/>
        <v>0</v>
      </c>
      <c r="V88" s="39">
        <f t="shared" si="37"/>
        <v>0</v>
      </c>
      <c r="W88" s="11">
        <f t="shared" si="38"/>
        <v>1</v>
      </c>
      <c r="X88" s="12">
        <f t="shared" si="39"/>
        <v>31</v>
      </c>
      <c r="Y88" s="1">
        <f t="shared" si="40"/>
        <v>44</v>
      </c>
      <c r="Z88" s="6">
        <v>86</v>
      </c>
    </row>
    <row r="89" spans="1:26" ht="21">
      <c r="A89" s="34">
        <v>45</v>
      </c>
      <c r="B89" s="33" t="str">
        <f>INSCHRIJVING!B46</f>
        <v>BSG Provinzial Münster e.V.</v>
      </c>
      <c r="C89" s="16">
        <v>1</v>
      </c>
      <c r="D89" s="8">
        <v>13</v>
      </c>
      <c r="E89" s="31">
        <f t="shared" si="41"/>
        <v>0</v>
      </c>
      <c r="F89" s="54">
        <f t="shared" si="32"/>
        <v>1</v>
      </c>
      <c r="G89" s="8">
        <v>12</v>
      </c>
      <c r="H89" s="8">
        <v>13</v>
      </c>
      <c r="I89" s="28">
        <f t="shared" si="43"/>
        <v>0</v>
      </c>
      <c r="J89" s="29">
        <f t="shared" si="33"/>
        <v>12</v>
      </c>
      <c r="K89" s="9">
        <v>13</v>
      </c>
      <c r="L89" s="7">
        <v>7</v>
      </c>
      <c r="M89" s="25">
        <f t="shared" si="44"/>
        <v>1</v>
      </c>
      <c r="N89" s="26">
        <f t="shared" si="34"/>
        <v>13</v>
      </c>
      <c r="O89" s="40">
        <v>5</v>
      </c>
      <c r="P89" s="41">
        <v>13</v>
      </c>
      <c r="Q89" s="36">
        <f t="shared" si="42"/>
        <v>0</v>
      </c>
      <c r="R89" s="37">
        <f t="shared" si="35"/>
        <v>5</v>
      </c>
      <c r="S89" s="40"/>
      <c r="T89" s="41"/>
      <c r="U89" s="38">
        <f t="shared" si="36"/>
        <v>0</v>
      </c>
      <c r="V89" s="39">
        <f t="shared" si="37"/>
        <v>0</v>
      </c>
      <c r="W89" s="11">
        <f t="shared" si="38"/>
        <v>1</v>
      </c>
      <c r="X89" s="12">
        <f t="shared" si="39"/>
        <v>31</v>
      </c>
      <c r="Y89" s="1">
        <f t="shared" si="40"/>
        <v>46</v>
      </c>
      <c r="Z89" s="6">
        <v>87</v>
      </c>
    </row>
    <row r="90" spans="1:26" ht="21">
      <c r="A90" s="34">
        <v>131</v>
      </c>
      <c r="B90" s="33" t="str">
        <f>INSCHRIJVING!B132</f>
        <v>Vattenfalls IF</v>
      </c>
      <c r="C90" s="16">
        <v>5</v>
      </c>
      <c r="D90" s="8">
        <v>13</v>
      </c>
      <c r="E90" s="31">
        <f t="shared" si="41"/>
        <v>0</v>
      </c>
      <c r="F90" s="54">
        <f t="shared" si="32"/>
        <v>5</v>
      </c>
      <c r="G90" s="8">
        <v>5</v>
      </c>
      <c r="H90" s="8">
        <v>13</v>
      </c>
      <c r="I90" s="28">
        <f t="shared" si="43"/>
        <v>0</v>
      </c>
      <c r="J90" s="29">
        <f t="shared" si="33"/>
        <v>5</v>
      </c>
      <c r="K90" s="9">
        <v>13</v>
      </c>
      <c r="L90" s="7">
        <v>1</v>
      </c>
      <c r="M90" s="25">
        <f t="shared" si="44"/>
        <v>1</v>
      </c>
      <c r="N90" s="26">
        <f t="shared" si="34"/>
        <v>13</v>
      </c>
      <c r="O90" s="90">
        <v>7</v>
      </c>
      <c r="P90" s="41">
        <v>9</v>
      </c>
      <c r="Q90" s="36">
        <f t="shared" si="42"/>
        <v>0</v>
      </c>
      <c r="R90" s="37">
        <f t="shared" si="35"/>
        <v>7</v>
      </c>
      <c r="S90" s="90"/>
      <c r="T90" s="41"/>
      <c r="U90" s="38">
        <f t="shared" si="36"/>
        <v>0</v>
      </c>
      <c r="V90" s="39">
        <f t="shared" si="37"/>
        <v>0</v>
      </c>
      <c r="W90" s="11">
        <f t="shared" si="38"/>
        <v>1</v>
      </c>
      <c r="X90" s="12">
        <f t="shared" si="39"/>
        <v>30</v>
      </c>
      <c r="Y90" s="1">
        <f t="shared" si="40"/>
        <v>36</v>
      </c>
      <c r="Z90" s="6">
        <v>88</v>
      </c>
    </row>
    <row r="91" spans="1:26" ht="21">
      <c r="A91" s="34">
        <v>114</v>
      </c>
      <c r="B91" s="33" t="str">
        <f>INSCHRIJVING!B115</f>
        <v>TSF-sydhavsoerne</v>
      </c>
      <c r="C91" s="16">
        <v>13</v>
      </c>
      <c r="D91" s="8">
        <v>3</v>
      </c>
      <c r="E91" s="31">
        <f t="shared" si="41"/>
        <v>1</v>
      </c>
      <c r="F91" s="54">
        <f t="shared" si="32"/>
        <v>13</v>
      </c>
      <c r="G91" s="8">
        <v>1</v>
      </c>
      <c r="H91" s="8">
        <v>13</v>
      </c>
      <c r="I91" s="28">
        <f t="shared" si="43"/>
        <v>0</v>
      </c>
      <c r="J91" s="29">
        <f t="shared" si="33"/>
        <v>1</v>
      </c>
      <c r="K91" s="9">
        <v>6</v>
      </c>
      <c r="L91" s="7">
        <v>13</v>
      </c>
      <c r="M91" s="25">
        <f t="shared" si="44"/>
        <v>0</v>
      </c>
      <c r="N91" s="26">
        <f t="shared" si="34"/>
        <v>6</v>
      </c>
      <c r="O91" s="9">
        <v>10</v>
      </c>
      <c r="P91" s="41">
        <v>13</v>
      </c>
      <c r="Q91" s="36">
        <f t="shared" si="42"/>
        <v>0</v>
      </c>
      <c r="R91" s="37">
        <f t="shared" si="35"/>
        <v>10</v>
      </c>
      <c r="S91" s="9"/>
      <c r="T91" s="41"/>
      <c r="U91" s="38">
        <f t="shared" si="36"/>
        <v>0</v>
      </c>
      <c r="V91" s="39">
        <f t="shared" si="37"/>
        <v>0</v>
      </c>
      <c r="W91" s="11">
        <f t="shared" si="38"/>
        <v>1</v>
      </c>
      <c r="X91" s="12">
        <f t="shared" si="39"/>
        <v>30</v>
      </c>
      <c r="Y91" s="1">
        <f t="shared" si="40"/>
        <v>42</v>
      </c>
      <c r="Z91" s="6">
        <v>89</v>
      </c>
    </row>
    <row r="92" spans="1:26" ht="21">
      <c r="A92" s="34">
        <v>110</v>
      </c>
      <c r="B92" s="33" t="str">
        <f>INSCHRIJVING!B111</f>
        <v>TSF-sydhavsoerne</v>
      </c>
      <c r="C92" s="16">
        <v>7</v>
      </c>
      <c r="D92" s="8">
        <v>13</v>
      </c>
      <c r="E92" s="31">
        <f t="shared" si="41"/>
        <v>0</v>
      </c>
      <c r="F92" s="54">
        <f t="shared" si="32"/>
        <v>7</v>
      </c>
      <c r="G92" s="8">
        <v>13</v>
      </c>
      <c r="H92" s="8">
        <v>7</v>
      </c>
      <c r="I92" s="28">
        <f t="shared" si="43"/>
        <v>1</v>
      </c>
      <c r="J92" s="29">
        <f t="shared" si="33"/>
        <v>13</v>
      </c>
      <c r="K92" s="9">
        <v>5</v>
      </c>
      <c r="L92" s="7">
        <v>13</v>
      </c>
      <c r="M92" s="25">
        <f t="shared" si="44"/>
        <v>0</v>
      </c>
      <c r="N92" s="26">
        <f t="shared" si="34"/>
        <v>5</v>
      </c>
      <c r="O92" s="16">
        <v>4</v>
      </c>
      <c r="P92" s="41">
        <v>13</v>
      </c>
      <c r="Q92" s="36">
        <f t="shared" si="42"/>
        <v>0</v>
      </c>
      <c r="R92" s="37">
        <f t="shared" si="35"/>
        <v>4</v>
      </c>
      <c r="S92" s="16"/>
      <c r="T92" s="41"/>
      <c r="U92" s="38">
        <f t="shared" si="36"/>
        <v>0</v>
      </c>
      <c r="V92" s="39">
        <f t="shared" si="37"/>
        <v>0</v>
      </c>
      <c r="W92" s="11">
        <f t="shared" si="38"/>
        <v>1</v>
      </c>
      <c r="X92" s="12">
        <f t="shared" si="39"/>
        <v>29</v>
      </c>
      <c r="Y92" s="1">
        <f t="shared" si="40"/>
        <v>46</v>
      </c>
      <c r="Z92" s="6">
        <v>90</v>
      </c>
    </row>
    <row r="93" spans="1:26" ht="21">
      <c r="A93" s="34">
        <v>26</v>
      </c>
      <c r="B93" s="33" t="str">
        <f>INSCHRIJVING!B27</f>
        <v>ASC BNP PARIBAS PARIS</v>
      </c>
      <c r="C93" s="16">
        <v>13</v>
      </c>
      <c r="D93" s="8">
        <v>0</v>
      </c>
      <c r="E93" s="31">
        <f t="shared" si="41"/>
        <v>1</v>
      </c>
      <c r="F93" s="54">
        <f t="shared" si="32"/>
        <v>13</v>
      </c>
      <c r="G93" s="8">
        <v>10</v>
      </c>
      <c r="H93" s="8">
        <v>12</v>
      </c>
      <c r="I93" s="28">
        <f t="shared" si="43"/>
        <v>0</v>
      </c>
      <c r="J93" s="29">
        <f t="shared" si="33"/>
        <v>10</v>
      </c>
      <c r="K93" s="9">
        <v>3</v>
      </c>
      <c r="L93" s="7">
        <v>13</v>
      </c>
      <c r="M93" s="25">
        <f t="shared" si="44"/>
        <v>0</v>
      </c>
      <c r="N93" s="26">
        <f t="shared" si="34"/>
        <v>3</v>
      </c>
      <c r="O93" s="40">
        <v>2</v>
      </c>
      <c r="P93" s="41">
        <v>13</v>
      </c>
      <c r="Q93" s="36">
        <f t="shared" si="42"/>
        <v>0</v>
      </c>
      <c r="R93" s="37">
        <f t="shared" si="35"/>
        <v>2</v>
      </c>
      <c r="S93" s="40"/>
      <c r="T93" s="41"/>
      <c r="U93" s="38">
        <f t="shared" si="36"/>
        <v>0</v>
      </c>
      <c r="V93" s="39">
        <f t="shared" si="37"/>
        <v>0</v>
      </c>
      <c r="W93" s="11">
        <f t="shared" si="38"/>
        <v>1</v>
      </c>
      <c r="X93" s="12">
        <f t="shared" si="39"/>
        <v>28</v>
      </c>
      <c r="Y93" s="1">
        <f t="shared" si="40"/>
        <v>38</v>
      </c>
      <c r="Z93" s="6">
        <v>91</v>
      </c>
    </row>
    <row r="94" spans="1:26" ht="21">
      <c r="A94" s="34">
        <v>68</v>
      </c>
      <c r="B94" s="33" t="str">
        <f>INSCHRIJVING!B69</f>
        <v>Firmaidraet Odense</v>
      </c>
      <c r="C94" s="16">
        <v>6</v>
      </c>
      <c r="D94" s="8">
        <v>13</v>
      </c>
      <c r="E94" s="31">
        <f t="shared" si="41"/>
        <v>0</v>
      </c>
      <c r="F94" s="54">
        <f t="shared" si="32"/>
        <v>6</v>
      </c>
      <c r="G94" s="8">
        <v>13</v>
      </c>
      <c r="H94" s="8">
        <v>1</v>
      </c>
      <c r="I94" s="28">
        <f t="shared" si="43"/>
        <v>1</v>
      </c>
      <c r="J94" s="29">
        <f t="shared" si="33"/>
        <v>13</v>
      </c>
      <c r="K94" s="9">
        <v>3</v>
      </c>
      <c r="L94" s="7">
        <v>13</v>
      </c>
      <c r="M94" s="25">
        <f t="shared" si="44"/>
        <v>0</v>
      </c>
      <c r="N94" s="26">
        <f t="shared" si="34"/>
        <v>3</v>
      </c>
      <c r="O94" s="16">
        <v>6</v>
      </c>
      <c r="P94" s="41">
        <v>12</v>
      </c>
      <c r="Q94" s="36">
        <f t="shared" si="42"/>
        <v>0</v>
      </c>
      <c r="R94" s="37">
        <f t="shared" si="35"/>
        <v>6</v>
      </c>
      <c r="S94" s="16"/>
      <c r="T94" s="41"/>
      <c r="U94" s="38">
        <f t="shared" si="36"/>
        <v>0</v>
      </c>
      <c r="V94" s="39">
        <f t="shared" si="37"/>
        <v>0</v>
      </c>
      <c r="W94" s="11">
        <f t="shared" si="38"/>
        <v>1</v>
      </c>
      <c r="X94" s="12">
        <f t="shared" si="39"/>
        <v>28</v>
      </c>
      <c r="Y94" s="1">
        <f t="shared" si="40"/>
        <v>39</v>
      </c>
      <c r="Z94" s="6">
        <v>92</v>
      </c>
    </row>
    <row r="95" spans="1:26" ht="21">
      <c r="A95" s="34">
        <v>15</v>
      </c>
      <c r="B95" s="33" t="str">
        <f>INSCHRIJVING!B16</f>
        <v>Amicale Ville de Mulhouse M2a</v>
      </c>
      <c r="C95" s="16">
        <v>4</v>
      </c>
      <c r="D95" s="8">
        <v>13</v>
      </c>
      <c r="E95" s="31">
        <f t="shared" si="41"/>
        <v>0</v>
      </c>
      <c r="F95" s="54">
        <f t="shared" si="32"/>
        <v>4</v>
      </c>
      <c r="G95" s="8">
        <v>8</v>
      </c>
      <c r="H95" s="8">
        <v>12</v>
      </c>
      <c r="I95" s="28">
        <f t="shared" si="43"/>
        <v>0</v>
      </c>
      <c r="J95" s="29">
        <f t="shared" si="33"/>
        <v>8</v>
      </c>
      <c r="K95" s="9">
        <v>3</v>
      </c>
      <c r="L95" s="7">
        <v>13</v>
      </c>
      <c r="M95" s="25">
        <f t="shared" si="44"/>
        <v>0</v>
      </c>
      <c r="N95" s="26">
        <f t="shared" si="34"/>
        <v>3</v>
      </c>
      <c r="O95" s="40">
        <v>13</v>
      </c>
      <c r="P95" s="41">
        <v>2</v>
      </c>
      <c r="Q95" s="36">
        <f t="shared" si="42"/>
        <v>1</v>
      </c>
      <c r="R95" s="37">
        <f t="shared" si="35"/>
        <v>13</v>
      </c>
      <c r="S95" s="40"/>
      <c r="T95" s="41"/>
      <c r="U95" s="38">
        <f t="shared" si="36"/>
        <v>0</v>
      </c>
      <c r="V95" s="39">
        <f t="shared" si="37"/>
        <v>0</v>
      </c>
      <c r="W95" s="11">
        <f t="shared" si="38"/>
        <v>1</v>
      </c>
      <c r="X95" s="12">
        <f t="shared" si="39"/>
        <v>28</v>
      </c>
      <c r="Y95" s="1">
        <f t="shared" si="40"/>
        <v>40</v>
      </c>
      <c r="Z95" s="6">
        <v>93</v>
      </c>
    </row>
    <row r="96" spans="1:26" ht="21">
      <c r="A96" s="34">
        <v>97</v>
      </c>
      <c r="B96" s="33" t="str">
        <f>INSCHRIJVING!B98</f>
        <v>Sparkasse Bielefeld</v>
      </c>
      <c r="C96" s="16">
        <v>0</v>
      </c>
      <c r="D96" s="8">
        <v>13</v>
      </c>
      <c r="E96" s="31">
        <f t="shared" si="41"/>
        <v>0</v>
      </c>
      <c r="F96" s="54">
        <f t="shared" si="32"/>
        <v>0</v>
      </c>
      <c r="G96" s="8">
        <v>7</v>
      </c>
      <c r="H96" s="8">
        <v>13</v>
      </c>
      <c r="I96" s="28">
        <f t="shared" si="43"/>
        <v>0</v>
      </c>
      <c r="J96" s="29">
        <f t="shared" si="33"/>
        <v>7</v>
      </c>
      <c r="K96" s="9">
        <v>8</v>
      </c>
      <c r="L96" s="7">
        <v>13</v>
      </c>
      <c r="M96" s="25">
        <f t="shared" si="44"/>
        <v>0</v>
      </c>
      <c r="N96" s="26">
        <f t="shared" si="34"/>
        <v>8</v>
      </c>
      <c r="O96" s="90">
        <v>13</v>
      </c>
      <c r="P96" s="41">
        <v>7</v>
      </c>
      <c r="Q96" s="36">
        <f t="shared" si="42"/>
        <v>1</v>
      </c>
      <c r="R96" s="37">
        <f t="shared" si="35"/>
        <v>13</v>
      </c>
      <c r="S96" s="90"/>
      <c r="T96" s="41"/>
      <c r="U96" s="38">
        <f t="shared" si="36"/>
        <v>0</v>
      </c>
      <c r="V96" s="39">
        <f t="shared" si="37"/>
        <v>0</v>
      </c>
      <c r="W96" s="11">
        <f t="shared" si="38"/>
        <v>1</v>
      </c>
      <c r="X96" s="12">
        <f t="shared" si="39"/>
        <v>28</v>
      </c>
      <c r="Y96" s="1">
        <f t="shared" si="40"/>
        <v>46</v>
      </c>
      <c r="Z96" s="6">
        <v>94</v>
      </c>
    </row>
    <row r="97" spans="1:26" ht="21">
      <c r="A97" s="34">
        <v>123</v>
      </c>
      <c r="B97" s="33" t="str">
        <f>INSCHRIJVING!B124</f>
        <v>US Aviation Civile Méteo France</v>
      </c>
      <c r="C97" s="16">
        <v>1</v>
      </c>
      <c r="D97" s="8">
        <v>13</v>
      </c>
      <c r="E97" s="31">
        <f t="shared" si="41"/>
        <v>0</v>
      </c>
      <c r="F97" s="54">
        <f t="shared" si="32"/>
        <v>1</v>
      </c>
      <c r="G97" s="8">
        <v>3</v>
      </c>
      <c r="H97" s="8">
        <v>13</v>
      </c>
      <c r="I97" s="28">
        <f t="shared" si="43"/>
        <v>0</v>
      </c>
      <c r="J97" s="29">
        <f t="shared" si="33"/>
        <v>3</v>
      </c>
      <c r="K97" s="9">
        <v>10</v>
      </c>
      <c r="L97" s="7">
        <v>13</v>
      </c>
      <c r="M97" s="25">
        <f t="shared" si="44"/>
        <v>0</v>
      </c>
      <c r="N97" s="26">
        <f t="shared" si="34"/>
        <v>10</v>
      </c>
      <c r="O97" s="40">
        <v>13</v>
      </c>
      <c r="P97" s="41">
        <v>6</v>
      </c>
      <c r="Q97" s="36">
        <f t="shared" si="42"/>
        <v>1</v>
      </c>
      <c r="R97" s="37">
        <f t="shared" si="35"/>
        <v>13</v>
      </c>
      <c r="S97" s="40"/>
      <c r="T97" s="41"/>
      <c r="U97" s="38">
        <f t="shared" si="36"/>
        <v>0</v>
      </c>
      <c r="V97" s="39">
        <f t="shared" si="37"/>
        <v>0</v>
      </c>
      <c r="W97" s="11">
        <f t="shared" si="38"/>
        <v>1</v>
      </c>
      <c r="X97" s="12">
        <f t="shared" si="39"/>
        <v>27</v>
      </c>
      <c r="Y97" s="1">
        <f t="shared" si="40"/>
        <v>45</v>
      </c>
      <c r="Z97" s="6">
        <v>95</v>
      </c>
    </row>
    <row r="98" spans="1:26" ht="21">
      <c r="A98" s="34">
        <v>53</v>
      </c>
      <c r="B98" s="33" t="str">
        <f>INSCHRIJVING!B54</f>
        <v>Carrefour vitrolles</v>
      </c>
      <c r="C98" s="16">
        <v>0</v>
      </c>
      <c r="D98" s="8">
        <v>13</v>
      </c>
      <c r="E98" s="31">
        <f t="shared" si="41"/>
        <v>0</v>
      </c>
      <c r="F98" s="54">
        <f t="shared" si="32"/>
        <v>0</v>
      </c>
      <c r="G98" s="8">
        <v>13</v>
      </c>
      <c r="H98" s="8">
        <v>4</v>
      </c>
      <c r="I98" s="28">
        <f t="shared" si="43"/>
        <v>1</v>
      </c>
      <c r="J98" s="29">
        <f t="shared" si="33"/>
        <v>13</v>
      </c>
      <c r="K98" s="9">
        <v>5</v>
      </c>
      <c r="L98" s="7">
        <v>13</v>
      </c>
      <c r="M98" s="25">
        <f t="shared" si="44"/>
        <v>0</v>
      </c>
      <c r="N98" s="26">
        <f t="shared" si="34"/>
        <v>5</v>
      </c>
      <c r="O98" s="90">
        <v>8</v>
      </c>
      <c r="P98" s="41">
        <v>13</v>
      </c>
      <c r="Q98" s="36">
        <f t="shared" si="42"/>
        <v>0</v>
      </c>
      <c r="R98" s="37">
        <f t="shared" si="35"/>
        <v>8</v>
      </c>
      <c r="S98" s="90"/>
      <c r="T98" s="41"/>
      <c r="U98" s="38">
        <f t="shared" si="36"/>
        <v>0</v>
      </c>
      <c r="V98" s="39">
        <f t="shared" si="37"/>
        <v>0</v>
      </c>
      <c r="W98" s="11">
        <f t="shared" si="38"/>
        <v>1</v>
      </c>
      <c r="X98" s="12">
        <f t="shared" si="39"/>
        <v>26</v>
      </c>
      <c r="Y98" s="1">
        <f t="shared" si="40"/>
        <v>43</v>
      </c>
      <c r="Z98" s="6">
        <v>96</v>
      </c>
    </row>
    <row r="99" spans="1:26" ht="21">
      <c r="A99" s="34">
        <v>101</v>
      </c>
      <c r="B99" s="33" t="str">
        <f>INSCHRIJVING!B102</f>
        <v>SV Weiß-Blau Allianz Hamburg e.V.</v>
      </c>
      <c r="C99" s="16">
        <v>3</v>
      </c>
      <c r="D99" s="8">
        <v>13</v>
      </c>
      <c r="E99" s="31">
        <f t="shared" si="41"/>
        <v>0</v>
      </c>
      <c r="F99" s="54">
        <f aca="true" t="shared" si="45" ref="F99:F130">C99</f>
        <v>3</v>
      </c>
      <c r="G99" s="8">
        <v>9</v>
      </c>
      <c r="H99" s="8">
        <v>13</v>
      </c>
      <c r="I99" s="28">
        <f t="shared" si="43"/>
        <v>0</v>
      </c>
      <c r="J99" s="29">
        <f aca="true" t="shared" si="46" ref="J99:J130">G99</f>
        <v>9</v>
      </c>
      <c r="K99" s="9">
        <v>0</v>
      </c>
      <c r="L99" s="7">
        <v>13</v>
      </c>
      <c r="M99" s="25">
        <f t="shared" si="44"/>
        <v>0</v>
      </c>
      <c r="N99" s="26">
        <f aca="true" t="shared" si="47" ref="N99:N130">K99</f>
        <v>0</v>
      </c>
      <c r="O99" s="40">
        <v>13</v>
      </c>
      <c r="P99" s="41">
        <v>5</v>
      </c>
      <c r="Q99" s="36">
        <f t="shared" si="42"/>
        <v>1</v>
      </c>
      <c r="R99" s="37">
        <f aca="true" t="shared" si="48" ref="R99:R130">O99</f>
        <v>13</v>
      </c>
      <c r="S99" s="40"/>
      <c r="T99" s="41"/>
      <c r="U99" s="38">
        <f aca="true" t="shared" si="49" ref="U99:U130">IF(S99=13,1,0)</f>
        <v>0</v>
      </c>
      <c r="V99" s="39">
        <f aca="true" t="shared" si="50" ref="V99:V130">S99</f>
        <v>0</v>
      </c>
      <c r="W99" s="11">
        <f aca="true" t="shared" si="51" ref="W99:W130">+E99+I99+M99+Q99+U99</f>
        <v>1</v>
      </c>
      <c r="X99" s="12">
        <f aca="true" t="shared" si="52" ref="X99:X130">+F99+J99+N99+R99+V99</f>
        <v>25</v>
      </c>
      <c r="Y99" s="1">
        <f aca="true" t="shared" si="53" ref="Y99:Y130">D99+H99+L99+P99+T99</f>
        <v>44</v>
      </c>
      <c r="Z99" s="6">
        <v>97</v>
      </c>
    </row>
    <row r="100" spans="1:26" ht="21">
      <c r="A100" s="34">
        <v>126</v>
      </c>
      <c r="B100" s="33" t="str">
        <f>INSCHRIJVING!B127</f>
        <v>USAC ANGERS</v>
      </c>
      <c r="C100" s="16">
        <v>8</v>
      </c>
      <c r="D100" s="8">
        <v>13</v>
      </c>
      <c r="E100" s="31">
        <f aca="true" t="shared" si="54" ref="E100:E131">IF(C100=13,1,0)</f>
        <v>0</v>
      </c>
      <c r="F100" s="54">
        <f t="shared" si="45"/>
        <v>8</v>
      </c>
      <c r="G100" s="8">
        <v>4</v>
      </c>
      <c r="H100" s="8">
        <v>13</v>
      </c>
      <c r="I100" s="28">
        <f t="shared" si="43"/>
        <v>0</v>
      </c>
      <c r="J100" s="29">
        <f t="shared" si="46"/>
        <v>4</v>
      </c>
      <c r="K100" s="9">
        <v>1</v>
      </c>
      <c r="L100" s="7">
        <v>13</v>
      </c>
      <c r="M100" s="25">
        <f t="shared" si="44"/>
        <v>0</v>
      </c>
      <c r="N100" s="26">
        <f t="shared" si="47"/>
        <v>1</v>
      </c>
      <c r="O100" s="16">
        <v>12</v>
      </c>
      <c r="P100" s="41">
        <v>9</v>
      </c>
      <c r="Q100" s="36">
        <f>IF(O100=12,1,0)</f>
        <v>1</v>
      </c>
      <c r="R100" s="37">
        <f t="shared" si="48"/>
        <v>12</v>
      </c>
      <c r="S100" s="16"/>
      <c r="T100" s="41"/>
      <c r="U100" s="38">
        <f t="shared" si="49"/>
        <v>0</v>
      </c>
      <c r="V100" s="39">
        <f t="shared" si="50"/>
        <v>0</v>
      </c>
      <c r="W100" s="11">
        <f t="shared" si="51"/>
        <v>1</v>
      </c>
      <c r="X100" s="12">
        <f t="shared" si="52"/>
        <v>25</v>
      </c>
      <c r="Y100" s="1">
        <f t="shared" si="53"/>
        <v>48</v>
      </c>
      <c r="Z100" s="6">
        <v>98</v>
      </c>
    </row>
    <row r="101" spans="1:26" ht="21">
      <c r="A101" s="34">
        <v>96</v>
      </c>
      <c r="B101" s="33" t="str">
        <f>INSCHRIJVING!B97</f>
        <v>Sparkasse Bielefeld</v>
      </c>
      <c r="C101" s="16">
        <v>3</v>
      </c>
      <c r="D101" s="8">
        <v>13</v>
      </c>
      <c r="E101" s="31">
        <f t="shared" si="54"/>
        <v>0</v>
      </c>
      <c r="F101" s="54">
        <f t="shared" si="45"/>
        <v>3</v>
      </c>
      <c r="G101" s="8">
        <v>1</v>
      </c>
      <c r="H101" s="8">
        <v>13</v>
      </c>
      <c r="I101" s="28">
        <f t="shared" si="43"/>
        <v>0</v>
      </c>
      <c r="J101" s="29">
        <f t="shared" si="46"/>
        <v>1</v>
      </c>
      <c r="K101" s="9">
        <v>13</v>
      </c>
      <c r="L101" s="7">
        <v>1</v>
      </c>
      <c r="M101" s="25">
        <f t="shared" si="44"/>
        <v>1</v>
      </c>
      <c r="N101" s="26">
        <f t="shared" si="47"/>
        <v>13</v>
      </c>
      <c r="O101" s="9">
        <v>7</v>
      </c>
      <c r="P101" s="41">
        <v>13</v>
      </c>
      <c r="Q101" s="36">
        <f>IF(O101=13,1,0)</f>
        <v>0</v>
      </c>
      <c r="R101" s="37">
        <f t="shared" si="48"/>
        <v>7</v>
      </c>
      <c r="S101" s="9"/>
      <c r="T101" s="41"/>
      <c r="U101" s="38">
        <f t="shared" si="49"/>
        <v>0</v>
      </c>
      <c r="V101" s="39">
        <f t="shared" si="50"/>
        <v>0</v>
      </c>
      <c r="W101" s="11">
        <f t="shared" si="51"/>
        <v>1</v>
      </c>
      <c r="X101" s="12">
        <f t="shared" si="52"/>
        <v>24</v>
      </c>
      <c r="Y101" s="1">
        <f t="shared" si="53"/>
        <v>40</v>
      </c>
      <c r="Z101" s="6">
        <v>99</v>
      </c>
    </row>
    <row r="102" spans="1:26" ht="21">
      <c r="A102" s="34">
        <v>17</v>
      </c>
      <c r="B102" s="33" t="str">
        <f>INSCHRIJVING!B18</f>
        <v>Amicale Ville de Mulhouse M2a</v>
      </c>
      <c r="C102" s="16">
        <v>2</v>
      </c>
      <c r="D102" s="8">
        <v>13</v>
      </c>
      <c r="E102" s="31">
        <f t="shared" si="54"/>
        <v>0</v>
      </c>
      <c r="F102" s="54">
        <f t="shared" si="45"/>
        <v>2</v>
      </c>
      <c r="G102" s="8">
        <v>1</v>
      </c>
      <c r="H102" s="8">
        <v>13</v>
      </c>
      <c r="I102" s="28">
        <f t="shared" si="43"/>
        <v>0</v>
      </c>
      <c r="J102" s="29">
        <f t="shared" si="46"/>
        <v>1</v>
      </c>
      <c r="K102" s="9">
        <v>11</v>
      </c>
      <c r="L102" s="7">
        <v>12</v>
      </c>
      <c r="M102" s="25">
        <f t="shared" si="44"/>
        <v>0</v>
      </c>
      <c r="N102" s="26">
        <f t="shared" si="47"/>
        <v>11</v>
      </c>
      <c r="O102" s="90">
        <v>10</v>
      </c>
      <c r="P102" s="41">
        <v>4</v>
      </c>
      <c r="Q102" s="36">
        <f>IF(O102=10,1,0)</f>
        <v>1</v>
      </c>
      <c r="R102" s="37">
        <f t="shared" si="48"/>
        <v>10</v>
      </c>
      <c r="S102" s="90"/>
      <c r="T102" s="41"/>
      <c r="U102" s="38">
        <f t="shared" si="49"/>
        <v>0</v>
      </c>
      <c r="V102" s="39">
        <f t="shared" si="50"/>
        <v>0</v>
      </c>
      <c r="W102" s="11">
        <f t="shared" si="51"/>
        <v>1</v>
      </c>
      <c r="X102" s="12">
        <f t="shared" si="52"/>
        <v>24</v>
      </c>
      <c r="Y102" s="1">
        <f t="shared" si="53"/>
        <v>42</v>
      </c>
      <c r="Z102" s="6">
        <v>100</v>
      </c>
    </row>
    <row r="103" spans="1:26" ht="21">
      <c r="A103" s="34">
        <v>41</v>
      </c>
      <c r="B103" s="33" t="str">
        <f>INSCHRIJVING!B42</f>
        <v>BSG Allianz Köln Weiß-Blau e.V.</v>
      </c>
      <c r="C103" s="16">
        <v>3</v>
      </c>
      <c r="D103" s="8">
        <v>13</v>
      </c>
      <c r="E103" s="31">
        <f t="shared" si="54"/>
        <v>0</v>
      </c>
      <c r="F103" s="54">
        <f t="shared" si="45"/>
        <v>3</v>
      </c>
      <c r="G103" s="8">
        <v>13</v>
      </c>
      <c r="H103" s="8">
        <v>3</v>
      </c>
      <c r="I103" s="28">
        <f t="shared" si="43"/>
        <v>1</v>
      </c>
      <c r="J103" s="29">
        <f t="shared" si="46"/>
        <v>13</v>
      </c>
      <c r="K103" s="9">
        <v>1</v>
      </c>
      <c r="L103" s="7">
        <v>13</v>
      </c>
      <c r="M103" s="25">
        <f t="shared" si="44"/>
        <v>0</v>
      </c>
      <c r="N103" s="26">
        <f t="shared" si="47"/>
        <v>1</v>
      </c>
      <c r="O103" s="40">
        <v>7</v>
      </c>
      <c r="P103" s="41">
        <v>13</v>
      </c>
      <c r="Q103" s="36">
        <f aca="true" t="shared" si="55" ref="Q103:Q138">IF(O103=13,1,0)</f>
        <v>0</v>
      </c>
      <c r="R103" s="37">
        <f t="shared" si="48"/>
        <v>7</v>
      </c>
      <c r="S103" s="40"/>
      <c r="T103" s="41"/>
      <c r="U103" s="38">
        <f t="shared" si="49"/>
        <v>0</v>
      </c>
      <c r="V103" s="39">
        <f t="shared" si="50"/>
        <v>0</v>
      </c>
      <c r="W103" s="11">
        <f t="shared" si="51"/>
        <v>1</v>
      </c>
      <c r="X103" s="12">
        <f t="shared" si="52"/>
        <v>24</v>
      </c>
      <c r="Y103" s="1">
        <f t="shared" si="53"/>
        <v>42</v>
      </c>
      <c r="Z103" s="6">
        <v>101</v>
      </c>
    </row>
    <row r="104" spans="1:26" ht="21">
      <c r="A104" s="34">
        <v>89</v>
      </c>
      <c r="B104" s="33" t="str">
        <f>INSCHRIJVING!B90</f>
        <v>RSI (RSI Sport &amp; Culture)</v>
      </c>
      <c r="C104" s="16">
        <v>4</v>
      </c>
      <c r="D104" s="8">
        <v>13</v>
      </c>
      <c r="E104" s="31">
        <f t="shared" si="54"/>
        <v>0</v>
      </c>
      <c r="F104" s="54">
        <f t="shared" si="45"/>
        <v>4</v>
      </c>
      <c r="G104" s="8">
        <v>12</v>
      </c>
      <c r="H104" s="8">
        <v>10</v>
      </c>
      <c r="I104" s="28">
        <f>IF(G104=12,1,0)</f>
        <v>1</v>
      </c>
      <c r="J104" s="29">
        <f t="shared" si="46"/>
        <v>12</v>
      </c>
      <c r="K104" s="9">
        <v>2</v>
      </c>
      <c r="L104" s="7">
        <v>13</v>
      </c>
      <c r="M104" s="25">
        <f t="shared" si="44"/>
        <v>0</v>
      </c>
      <c r="N104" s="26">
        <f t="shared" si="47"/>
        <v>2</v>
      </c>
      <c r="O104" s="90">
        <v>6</v>
      </c>
      <c r="P104" s="41">
        <v>13</v>
      </c>
      <c r="Q104" s="36">
        <f t="shared" si="55"/>
        <v>0</v>
      </c>
      <c r="R104" s="37">
        <f t="shared" si="48"/>
        <v>6</v>
      </c>
      <c r="S104" s="90"/>
      <c r="T104" s="41"/>
      <c r="U104" s="38">
        <f t="shared" si="49"/>
        <v>0</v>
      </c>
      <c r="V104" s="39">
        <f t="shared" si="50"/>
        <v>0</v>
      </c>
      <c r="W104" s="11">
        <f t="shared" si="51"/>
        <v>1</v>
      </c>
      <c r="X104" s="12">
        <f t="shared" si="52"/>
        <v>24</v>
      </c>
      <c r="Y104" s="1">
        <f t="shared" si="53"/>
        <v>49</v>
      </c>
      <c r="Z104" s="6">
        <v>102</v>
      </c>
    </row>
    <row r="105" spans="1:26" ht="21">
      <c r="A105" s="34">
        <v>74</v>
      </c>
      <c r="B105" s="33" t="str">
        <f>INSCHRIJVING!B75</f>
        <v>Idrætsforeningen Telefonen</v>
      </c>
      <c r="C105" s="16">
        <v>3</v>
      </c>
      <c r="D105" s="8">
        <v>13</v>
      </c>
      <c r="E105" s="31">
        <f t="shared" si="54"/>
        <v>0</v>
      </c>
      <c r="F105" s="54">
        <f t="shared" si="45"/>
        <v>3</v>
      </c>
      <c r="G105" s="8">
        <v>13</v>
      </c>
      <c r="H105" s="8">
        <v>11</v>
      </c>
      <c r="I105" s="28">
        <f aca="true" t="shared" si="56" ref="I105:I138">IF(G105=13,1,0)</f>
        <v>1</v>
      </c>
      <c r="J105" s="29">
        <f t="shared" si="46"/>
        <v>13</v>
      </c>
      <c r="K105" s="9">
        <v>1</v>
      </c>
      <c r="L105" s="7">
        <v>13</v>
      </c>
      <c r="M105" s="25">
        <f t="shared" si="44"/>
        <v>0</v>
      </c>
      <c r="N105" s="26">
        <f t="shared" si="47"/>
        <v>1</v>
      </c>
      <c r="O105" s="9">
        <v>5</v>
      </c>
      <c r="P105" s="41">
        <v>13</v>
      </c>
      <c r="Q105" s="36">
        <f t="shared" si="55"/>
        <v>0</v>
      </c>
      <c r="R105" s="37">
        <f t="shared" si="48"/>
        <v>5</v>
      </c>
      <c r="S105" s="9"/>
      <c r="T105" s="41"/>
      <c r="U105" s="38">
        <f t="shared" si="49"/>
        <v>0</v>
      </c>
      <c r="V105" s="39">
        <f t="shared" si="50"/>
        <v>0</v>
      </c>
      <c r="W105" s="11">
        <f t="shared" si="51"/>
        <v>1</v>
      </c>
      <c r="X105" s="12">
        <f t="shared" si="52"/>
        <v>22</v>
      </c>
      <c r="Y105" s="1">
        <f t="shared" si="53"/>
        <v>50</v>
      </c>
      <c r="Z105" s="6">
        <v>103</v>
      </c>
    </row>
    <row r="106" spans="1:26" ht="21">
      <c r="A106" s="34">
        <v>83</v>
      </c>
      <c r="B106" s="33" t="str">
        <f>INSCHRIJVING!B84</f>
        <v>Roche Diagnostics GmbH</v>
      </c>
      <c r="C106" s="16">
        <v>4</v>
      </c>
      <c r="D106" s="8">
        <v>11</v>
      </c>
      <c r="E106" s="31">
        <f t="shared" si="54"/>
        <v>0</v>
      </c>
      <c r="F106" s="54">
        <f t="shared" si="45"/>
        <v>4</v>
      </c>
      <c r="G106" s="8">
        <v>13</v>
      </c>
      <c r="H106" s="8">
        <v>4</v>
      </c>
      <c r="I106" s="28">
        <f t="shared" si="56"/>
        <v>1</v>
      </c>
      <c r="J106" s="29">
        <f t="shared" si="46"/>
        <v>13</v>
      </c>
      <c r="K106" s="9">
        <v>0</v>
      </c>
      <c r="L106" s="7">
        <v>13</v>
      </c>
      <c r="M106" s="25">
        <f t="shared" si="44"/>
        <v>0</v>
      </c>
      <c r="N106" s="26">
        <f t="shared" si="47"/>
        <v>0</v>
      </c>
      <c r="O106" s="90">
        <v>2</v>
      </c>
      <c r="P106" s="41">
        <v>9</v>
      </c>
      <c r="Q106" s="36">
        <f t="shared" si="55"/>
        <v>0</v>
      </c>
      <c r="R106" s="37">
        <f t="shared" si="48"/>
        <v>2</v>
      </c>
      <c r="S106" s="90"/>
      <c r="T106" s="41"/>
      <c r="U106" s="38">
        <f t="shared" si="49"/>
        <v>0</v>
      </c>
      <c r="V106" s="39">
        <f t="shared" si="50"/>
        <v>0</v>
      </c>
      <c r="W106" s="11">
        <f t="shared" si="51"/>
        <v>1</v>
      </c>
      <c r="X106" s="12">
        <f t="shared" si="52"/>
        <v>19</v>
      </c>
      <c r="Y106" s="1">
        <f t="shared" si="53"/>
        <v>37</v>
      </c>
      <c r="Z106" s="6">
        <v>104</v>
      </c>
    </row>
    <row r="107" spans="1:26" ht="21">
      <c r="A107" s="34">
        <v>87</v>
      </c>
      <c r="B107" s="33" t="str">
        <f>INSCHRIJVING!B88</f>
        <v>Roche Diagnostics GmbH</v>
      </c>
      <c r="C107" s="16">
        <v>2</v>
      </c>
      <c r="D107" s="8">
        <v>13</v>
      </c>
      <c r="E107" s="31">
        <f t="shared" si="54"/>
        <v>0</v>
      </c>
      <c r="F107" s="54">
        <f t="shared" si="45"/>
        <v>2</v>
      </c>
      <c r="G107" s="8">
        <v>13</v>
      </c>
      <c r="H107" s="8">
        <v>2</v>
      </c>
      <c r="I107" s="28">
        <f t="shared" si="56"/>
        <v>1</v>
      </c>
      <c r="J107" s="29">
        <f t="shared" si="46"/>
        <v>13</v>
      </c>
      <c r="K107" s="9">
        <v>3</v>
      </c>
      <c r="L107" s="7">
        <v>13</v>
      </c>
      <c r="M107" s="25">
        <f t="shared" si="44"/>
        <v>0</v>
      </c>
      <c r="N107" s="26">
        <f t="shared" si="47"/>
        <v>3</v>
      </c>
      <c r="O107" s="40">
        <v>0</v>
      </c>
      <c r="P107" s="41">
        <v>13</v>
      </c>
      <c r="Q107" s="36">
        <f t="shared" si="55"/>
        <v>0</v>
      </c>
      <c r="R107" s="37">
        <f t="shared" si="48"/>
        <v>0</v>
      </c>
      <c r="S107" s="40"/>
      <c r="T107" s="41"/>
      <c r="U107" s="38">
        <f t="shared" si="49"/>
        <v>0</v>
      </c>
      <c r="V107" s="39">
        <f t="shared" si="50"/>
        <v>0</v>
      </c>
      <c r="W107" s="11">
        <f t="shared" si="51"/>
        <v>1</v>
      </c>
      <c r="X107" s="12">
        <f t="shared" si="52"/>
        <v>18</v>
      </c>
      <c r="Y107" s="1">
        <f t="shared" si="53"/>
        <v>41</v>
      </c>
      <c r="Z107" s="6">
        <v>105</v>
      </c>
    </row>
    <row r="108" spans="1:26" ht="21">
      <c r="A108" s="34">
        <v>106</v>
      </c>
      <c r="B108" s="33" t="str">
        <f>INSCHRIJVING!B107</f>
        <v>Team Papendal</v>
      </c>
      <c r="C108" s="16">
        <v>13</v>
      </c>
      <c r="D108" s="8">
        <v>7</v>
      </c>
      <c r="E108" s="31">
        <f t="shared" si="54"/>
        <v>1</v>
      </c>
      <c r="F108" s="54">
        <f t="shared" si="45"/>
        <v>13</v>
      </c>
      <c r="G108" s="8"/>
      <c r="H108" s="8"/>
      <c r="I108" s="28">
        <f t="shared" si="56"/>
        <v>0</v>
      </c>
      <c r="J108" s="29">
        <f t="shared" si="46"/>
        <v>0</v>
      </c>
      <c r="K108" s="9"/>
      <c r="L108" s="7"/>
      <c r="M108" s="25">
        <f t="shared" si="44"/>
        <v>0</v>
      </c>
      <c r="N108" s="26">
        <f t="shared" si="47"/>
        <v>0</v>
      </c>
      <c r="O108" s="16"/>
      <c r="P108" s="41"/>
      <c r="Q108" s="36">
        <f t="shared" si="55"/>
        <v>0</v>
      </c>
      <c r="R108" s="37">
        <f t="shared" si="48"/>
        <v>0</v>
      </c>
      <c r="S108" s="16"/>
      <c r="T108" s="41"/>
      <c r="U108" s="38">
        <f t="shared" si="49"/>
        <v>0</v>
      </c>
      <c r="V108" s="39">
        <f t="shared" si="50"/>
        <v>0</v>
      </c>
      <c r="W108" s="11">
        <f t="shared" si="51"/>
        <v>1</v>
      </c>
      <c r="X108" s="12">
        <f t="shared" si="52"/>
        <v>13</v>
      </c>
      <c r="Y108" s="1">
        <f t="shared" si="53"/>
        <v>7</v>
      </c>
      <c r="Z108" s="6">
        <v>106</v>
      </c>
    </row>
    <row r="109" spans="1:26" ht="21">
      <c r="A109" s="34">
        <v>47</v>
      </c>
      <c r="B109" s="33" t="str">
        <f>INSCHRIJVING!B48</f>
        <v>BSV Nordenham</v>
      </c>
      <c r="C109" s="16">
        <v>3</v>
      </c>
      <c r="D109" s="8">
        <v>13</v>
      </c>
      <c r="E109" s="31">
        <f t="shared" si="54"/>
        <v>0</v>
      </c>
      <c r="F109" s="54">
        <f t="shared" si="45"/>
        <v>3</v>
      </c>
      <c r="G109" s="8">
        <v>7</v>
      </c>
      <c r="H109" s="8">
        <v>13</v>
      </c>
      <c r="I109" s="28">
        <f t="shared" si="56"/>
        <v>0</v>
      </c>
      <c r="J109" s="29">
        <f t="shared" si="46"/>
        <v>7</v>
      </c>
      <c r="K109" s="9">
        <v>9</v>
      </c>
      <c r="L109" s="7">
        <v>13</v>
      </c>
      <c r="M109" s="25">
        <f t="shared" si="44"/>
        <v>0</v>
      </c>
      <c r="N109" s="26">
        <f t="shared" si="47"/>
        <v>9</v>
      </c>
      <c r="O109" s="40">
        <v>7</v>
      </c>
      <c r="P109" s="41">
        <v>13</v>
      </c>
      <c r="Q109" s="36">
        <f t="shared" si="55"/>
        <v>0</v>
      </c>
      <c r="R109" s="37">
        <f t="shared" si="48"/>
        <v>7</v>
      </c>
      <c r="S109" s="40"/>
      <c r="T109" s="41"/>
      <c r="U109" s="38">
        <f t="shared" si="49"/>
        <v>0</v>
      </c>
      <c r="V109" s="39">
        <f t="shared" si="50"/>
        <v>0</v>
      </c>
      <c r="W109" s="11">
        <f t="shared" si="51"/>
        <v>0</v>
      </c>
      <c r="X109" s="12">
        <f t="shared" si="52"/>
        <v>26</v>
      </c>
      <c r="Y109" s="1">
        <f t="shared" si="53"/>
        <v>52</v>
      </c>
      <c r="Z109" s="6">
        <v>107</v>
      </c>
    </row>
    <row r="110" spans="1:26" ht="21">
      <c r="A110" s="34">
        <v>90</v>
      </c>
      <c r="B110" s="33" t="str">
        <f>INSCHRIJVING!B91</f>
        <v>RSI (RSI Sport &amp; Culture)</v>
      </c>
      <c r="C110" s="16">
        <v>12</v>
      </c>
      <c r="D110" s="8">
        <v>13</v>
      </c>
      <c r="E110" s="31">
        <f t="shared" si="54"/>
        <v>0</v>
      </c>
      <c r="F110" s="54">
        <f t="shared" si="45"/>
        <v>12</v>
      </c>
      <c r="G110" s="8">
        <v>12</v>
      </c>
      <c r="H110" s="8">
        <v>13</v>
      </c>
      <c r="I110" s="28">
        <f t="shared" si="56"/>
        <v>0</v>
      </c>
      <c r="J110" s="29">
        <f t="shared" si="46"/>
        <v>12</v>
      </c>
      <c r="K110" s="9">
        <v>1</v>
      </c>
      <c r="L110" s="7">
        <v>13</v>
      </c>
      <c r="M110" s="25">
        <f t="shared" si="44"/>
        <v>0</v>
      </c>
      <c r="N110" s="26">
        <f t="shared" si="47"/>
        <v>1</v>
      </c>
      <c r="O110" s="16">
        <v>0</v>
      </c>
      <c r="P110" s="41">
        <v>13</v>
      </c>
      <c r="Q110" s="36">
        <f t="shared" si="55"/>
        <v>0</v>
      </c>
      <c r="R110" s="37">
        <f t="shared" si="48"/>
        <v>0</v>
      </c>
      <c r="S110" s="16"/>
      <c r="T110" s="41"/>
      <c r="U110" s="38">
        <f t="shared" si="49"/>
        <v>0</v>
      </c>
      <c r="V110" s="39">
        <f t="shared" si="50"/>
        <v>0</v>
      </c>
      <c r="W110" s="11">
        <f t="shared" si="51"/>
        <v>0</v>
      </c>
      <c r="X110" s="12">
        <f t="shared" si="52"/>
        <v>25</v>
      </c>
      <c r="Y110" s="1">
        <f t="shared" si="53"/>
        <v>52</v>
      </c>
      <c r="Z110" s="6">
        <v>108</v>
      </c>
    </row>
    <row r="111" spans="1:26" ht="21">
      <c r="A111" s="34">
        <v>77</v>
      </c>
      <c r="B111" s="33" t="str">
        <f>INSCHRIJVING!B78</f>
        <v>Lufthansa Sportverein</v>
      </c>
      <c r="C111" s="16">
        <v>4</v>
      </c>
      <c r="D111" s="8">
        <v>13</v>
      </c>
      <c r="E111" s="31">
        <f t="shared" si="54"/>
        <v>0</v>
      </c>
      <c r="F111" s="54">
        <f t="shared" si="45"/>
        <v>4</v>
      </c>
      <c r="G111" s="8">
        <v>3</v>
      </c>
      <c r="H111" s="8">
        <v>13</v>
      </c>
      <c r="I111" s="28">
        <f t="shared" si="56"/>
        <v>0</v>
      </c>
      <c r="J111" s="29">
        <f t="shared" si="46"/>
        <v>3</v>
      </c>
      <c r="K111" s="9">
        <v>6</v>
      </c>
      <c r="L111" s="7">
        <v>10</v>
      </c>
      <c r="M111" s="25">
        <f t="shared" si="44"/>
        <v>0</v>
      </c>
      <c r="N111" s="26">
        <f t="shared" si="47"/>
        <v>6</v>
      </c>
      <c r="O111" s="40">
        <v>11</v>
      </c>
      <c r="P111" s="41">
        <v>13</v>
      </c>
      <c r="Q111" s="36">
        <f t="shared" si="55"/>
        <v>0</v>
      </c>
      <c r="R111" s="37">
        <f t="shared" si="48"/>
        <v>11</v>
      </c>
      <c r="S111" s="40"/>
      <c r="T111" s="41"/>
      <c r="U111" s="38">
        <f t="shared" si="49"/>
        <v>0</v>
      </c>
      <c r="V111" s="39">
        <f t="shared" si="50"/>
        <v>0</v>
      </c>
      <c r="W111" s="11">
        <f t="shared" si="51"/>
        <v>0</v>
      </c>
      <c r="X111" s="12">
        <f t="shared" si="52"/>
        <v>24</v>
      </c>
      <c r="Y111" s="1">
        <f t="shared" si="53"/>
        <v>49</v>
      </c>
      <c r="Z111" s="6">
        <v>109</v>
      </c>
    </row>
    <row r="112" spans="1:26" ht="21">
      <c r="A112" s="34">
        <v>39</v>
      </c>
      <c r="B112" s="33" t="str">
        <f>INSCHRIJVING!B40</f>
        <v>BSG Allianz Köln Weiß-Blau e.V.</v>
      </c>
      <c r="C112" s="16">
        <v>7</v>
      </c>
      <c r="D112" s="8">
        <v>13</v>
      </c>
      <c r="E112" s="31">
        <f t="shared" si="54"/>
        <v>0</v>
      </c>
      <c r="F112" s="54">
        <f t="shared" si="45"/>
        <v>7</v>
      </c>
      <c r="G112" s="8">
        <v>8</v>
      </c>
      <c r="H112" s="8">
        <v>13</v>
      </c>
      <c r="I112" s="28">
        <f t="shared" si="56"/>
        <v>0</v>
      </c>
      <c r="J112" s="29">
        <f t="shared" si="46"/>
        <v>8</v>
      </c>
      <c r="K112" s="9">
        <v>1</v>
      </c>
      <c r="L112" s="7">
        <v>13</v>
      </c>
      <c r="M112" s="25">
        <f aca="true" t="shared" si="57" ref="M112:M138">IF(K112=13,1,0)</f>
        <v>0</v>
      </c>
      <c r="N112" s="26">
        <f t="shared" si="47"/>
        <v>1</v>
      </c>
      <c r="O112" s="90">
        <v>7</v>
      </c>
      <c r="P112" s="41">
        <v>13</v>
      </c>
      <c r="Q112" s="36">
        <f t="shared" si="55"/>
        <v>0</v>
      </c>
      <c r="R112" s="37">
        <f t="shared" si="48"/>
        <v>7</v>
      </c>
      <c r="S112" s="90"/>
      <c r="T112" s="41"/>
      <c r="U112" s="38">
        <f t="shared" si="49"/>
        <v>0</v>
      </c>
      <c r="V112" s="39">
        <f t="shared" si="50"/>
        <v>0</v>
      </c>
      <c r="W112" s="11">
        <f t="shared" si="51"/>
        <v>0</v>
      </c>
      <c r="X112" s="12">
        <f t="shared" si="52"/>
        <v>23</v>
      </c>
      <c r="Y112" s="1">
        <f t="shared" si="53"/>
        <v>52</v>
      </c>
      <c r="Z112" s="6">
        <v>110</v>
      </c>
    </row>
    <row r="113" spans="1:26" ht="21">
      <c r="A113" s="34">
        <v>111</v>
      </c>
      <c r="B113" s="33" t="str">
        <f>INSCHRIJVING!B112</f>
        <v>TSF-sydhavsoerne</v>
      </c>
      <c r="C113" s="16">
        <v>10</v>
      </c>
      <c r="D113" s="8">
        <v>13</v>
      </c>
      <c r="E113" s="31">
        <f t="shared" si="54"/>
        <v>0</v>
      </c>
      <c r="F113" s="54">
        <f t="shared" si="45"/>
        <v>10</v>
      </c>
      <c r="G113" s="8">
        <v>3</v>
      </c>
      <c r="H113" s="8">
        <v>13</v>
      </c>
      <c r="I113" s="28">
        <f t="shared" si="56"/>
        <v>0</v>
      </c>
      <c r="J113" s="29">
        <f t="shared" si="46"/>
        <v>3</v>
      </c>
      <c r="K113" s="9">
        <v>3</v>
      </c>
      <c r="L113" s="7">
        <v>13</v>
      </c>
      <c r="M113" s="25">
        <f t="shared" si="57"/>
        <v>0</v>
      </c>
      <c r="N113" s="26">
        <f t="shared" si="47"/>
        <v>3</v>
      </c>
      <c r="O113" s="40">
        <v>6</v>
      </c>
      <c r="P113" s="41">
        <v>9</v>
      </c>
      <c r="Q113" s="36">
        <f t="shared" si="55"/>
        <v>0</v>
      </c>
      <c r="R113" s="37">
        <f t="shared" si="48"/>
        <v>6</v>
      </c>
      <c r="S113" s="40"/>
      <c r="T113" s="41"/>
      <c r="U113" s="38">
        <f t="shared" si="49"/>
        <v>0</v>
      </c>
      <c r="V113" s="39">
        <f t="shared" si="50"/>
        <v>0</v>
      </c>
      <c r="W113" s="11">
        <f t="shared" si="51"/>
        <v>0</v>
      </c>
      <c r="X113" s="12">
        <f t="shared" si="52"/>
        <v>22</v>
      </c>
      <c r="Y113" s="1">
        <f t="shared" si="53"/>
        <v>48</v>
      </c>
      <c r="Z113" s="6">
        <v>111</v>
      </c>
    </row>
    <row r="114" spans="1:26" ht="21">
      <c r="A114" s="34">
        <v>118</v>
      </c>
      <c r="B114" s="33" t="str">
        <f>INSCHRIJVING!B119</f>
        <v>TSF-sydhavsoerne</v>
      </c>
      <c r="C114" s="16">
        <v>3</v>
      </c>
      <c r="D114" s="8">
        <v>13</v>
      </c>
      <c r="E114" s="31">
        <f t="shared" si="54"/>
        <v>0</v>
      </c>
      <c r="F114" s="54">
        <f t="shared" si="45"/>
        <v>3</v>
      </c>
      <c r="G114" s="8">
        <v>2</v>
      </c>
      <c r="H114" s="8">
        <v>13</v>
      </c>
      <c r="I114" s="28">
        <f t="shared" si="56"/>
        <v>0</v>
      </c>
      <c r="J114" s="29">
        <f t="shared" si="46"/>
        <v>2</v>
      </c>
      <c r="K114" s="9">
        <v>7</v>
      </c>
      <c r="L114" s="7">
        <v>13</v>
      </c>
      <c r="M114" s="25">
        <f t="shared" si="57"/>
        <v>0</v>
      </c>
      <c r="N114" s="26">
        <f t="shared" si="47"/>
        <v>7</v>
      </c>
      <c r="O114" s="16">
        <v>10</v>
      </c>
      <c r="P114" s="41">
        <v>13</v>
      </c>
      <c r="Q114" s="36">
        <f t="shared" si="55"/>
        <v>0</v>
      </c>
      <c r="R114" s="37">
        <f t="shared" si="48"/>
        <v>10</v>
      </c>
      <c r="S114" s="16"/>
      <c r="T114" s="41"/>
      <c r="U114" s="38">
        <f t="shared" si="49"/>
        <v>0</v>
      </c>
      <c r="V114" s="39">
        <f t="shared" si="50"/>
        <v>0</v>
      </c>
      <c r="W114" s="11">
        <f t="shared" si="51"/>
        <v>0</v>
      </c>
      <c r="X114" s="12">
        <f t="shared" si="52"/>
        <v>22</v>
      </c>
      <c r="Y114" s="1">
        <f t="shared" si="53"/>
        <v>52</v>
      </c>
      <c r="Z114" s="6">
        <v>112</v>
      </c>
    </row>
    <row r="115" spans="1:26" ht="21">
      <c r="A115" s="34">
        <v>129</v>
      </c>
      <c r="B115" s="33" t="str">
        <f>INSCHRIJVING!B130</f>
        <v>USAC ANGERS</v>
      </c>
      <c r="C115" s="16">
        <v>12</v>
      </c>
      <c r="D115" s="8">
        <v>13</v>
      </c>
      <c r="E115" s="31">
        <f t="shared" si="54"/>
        <v>0</v>
      </c>
      <c r="F115" s="54">
        <f t="shared" si="45"/>
        <v>12</v>
      </c>
      <c r="G115" s="8">
        <v>2</v>
      </c>
      <c r="H115" s="8">
        <v>13</v>
      </c>
      <c r="I115" s="28">
        <f t="shared" si="56"/>
        <v>0</v>
      </c>
      <c r="J115" s="29">
        <f t="shared" si="46"/>
        <v>2</v>
      </c>
      <c r="K115" s="9">
        <v>4</v>
      </c>
      <c r="L115" s="7">
        <v>13</v>
      </c>
      <c r="M115" s="25">
        <f t="shared" si="57"/>
        <v>0</v>
      </c>
      <c r="N115" s="26">
        <f t="shared" si="47"/>
        <v>4</v>
      </c>
      <c r="O115" s="40">
        <v>4</v>
      </c>
      <c r="P115" s="41">
        <v>13</v>
      </c>
      <c r="Q115" s="36">
        <f t="shared" si="55"/>
        <v>0</v>
      </c>
      <c r="R115" s="37">
        <f t="shared" si="48"/>
        <v>4</v>
      </c>
      <c r="S115" s="40"/>
      <c r="T115" s="41"/>
      <c r="U115" s="38">
        <f t="shared" si="49"/>
        <v>0</v>
      </c>
      <c r="V115" s="39">
        <f t="shared" si="50"/>
        <v>0</v>
      </c>
      <c r="W115" s="11">
        <f t="shared" si="51"/>
        <v>0</v>
      </c>
      <c r="X115" s="12">
        <f t="shared" si="52"/>
        <v>22</v>
      </c>
      <c r="Y115" s="1">
        <f t="shared" si="53"/>
        <v>52</v>
      </c>
      <c r="Z115" s="6">
        <v>113</v>
      </c>
    </row>
    <row r="116" spans="1:26" ht="21">
      <c r="A116" s="34">
        <v>69</v>
      </c>
      <c r="B116" s="33" t="str">
        <f>INSCHRIJVING!B70</f>
        <v>Firmaidraet Odense</v>
      </c>
      <c r="C116" s="16">
        <v>8</v>
      </c>
      <c r="D116" s="8">
        <v>13</v>
      </c>
      <c r="E116" s="31">
        <f t="shared" si="54"/>
        <v>0</v>
      </c>
      <c r="F116" s="54">
        <f t="shared" si="45"/>
        <v>8</v>
      </c>
      <c r="G116" s="8">
        <v>6</v>
      </c>
      <c r="H116" s="8">
        <v>13</v>
      </c>
      <c r="I116" s="28">
        <f t="shared" si="56"/>
        <v>0</v>
      </c>
      <c r="J116" s="29">
        <f t="shared" si="46"/>
        <v>6</v>
      </c>
      <c r="K116" s="9">
        <v>4</v>
      </c>
      <c r="L116" s="7">
        <v>13</v>
      </c>
      <c r="M116" s="25">
        <f t="shared" si="57"/>
        <v>0</v>
      </c>
      <c r="N116" s="26">
        <f t="shared" si="47"/>
        <v>4</v>
      </c>
      <c r="O116" s="90">
        <v>3</v>
      </c>
      <c r="P116" s="41">
        <v>13</v>
      </c>
      <c r="Q116" s="36">
        <f t="shared" si="55"/>
        <v>0</v>
      </c>
      <c r="R116" s="37">
        <f t="shared" si="48"/>
        <v>3</v>
      </c>
      <c r="S116" s="90"/>
      <c r="T116" s="41"/>
      <c r="U116" s="38">
        <f t="shared" si="49"/>
        <v>0</v>
      </c>
      <c r="V116" s="39">
        <f t="shared" si="50"/>
        <v>0</v>
      </c>
      <c r="W116" s="11">
        <f t="shared" si="51"/>
        <v>0</v>
      </c>
      <c r="X116" s="12">
        <f t="shared" si="52"/>
        <v>21</v>
      </c>
      <c r="Y116" s="1">
        <f t="shared" si="53"/>
        <v>52</v>
      </c>
      <c r="Z116" s="6">
        <v>114</v>
      </c>
    </row>
    <row r="117" spans="1:26" ht="21">
      <c r="A117" s="34">
        <v>98</v>
      </c>
      <c r="B117" s="33" t="str">
        <f>INSCHRIJVING!B99</f>
        <v>Sparkasse Bielefeld</v>
      </c>
      <c r="C117" s="16">
        <v>0</v>
      </c>
      <c r="D117" s="8">
        <v>13</v>
      </c>
      <c r="E117" s="31">
        <f t="shared" si="54"/>
        <v>0</v>
      </c>
      <c r="F117" s="54">
        <f t="shared" si="45"/>
        <v>0</v>
      </c>
      <c r="G117" s="8">
        <v>8</v>
      </c>
      <c r="H117" s="8">
        <v>13</v>
      </c>
      <c r="I117" s="28">
        <f t="shared" si="56"/>
        <v>0</v>
      </c>
      <c r="J117" s="29">
        <f t="shared" si="46"/>
        <v>8</v>
      </c>
      <c r="K117" s="9">
        <v>9</v>
      </c>
      <c r="L117" s="7">
        <v>13</v>
      </c>
      <c r="M117" s="25">
        <f t="shared" si="57"/>
        <v>0</v>
      </c>
      <c r="N117" s="26">
        <f t="shared" si="47"/>
        <v>9</v>
      </c>
      <c r="O117" s="9">
        <v>4</v>
      </c>
      <c r="P117" s="41">
        <v>13</v>
      </c>
      <c r="Q117" s="36">
        <f t="shared" si="55"/>
        <v>0</v>
      </c>
      <c r="R117" s="37">
        <f t="shared" si="48"/>
        <v>4</v>
      </c>
      <c r="S117" s="9"/>
      <c r="T117" s="41"/>
      <c r="U117" s="38">
        <f t="shared" si="49"/>
        <v>0</v>
      </c>
      <c r="V117" s="39">
        <f t="shared" si="50"/>
        <v>0</v>
      </c>
      <c r="W117" s="11">
        <f t="shared" si="51"/>
        <v>0</v>
      </c>
      <c r="X117" s="12">
        <f t="shared" si="52"/>
        <v>21</v>
      </c>
      <c r="Y117" s="1">
        <f t="shared" si="53"/>
        <v>52</v>
      </c>
      <c r="Z117" s="6">
        <v>115</v>
      </c>
    </row>
    <row r="118" spans="1:26" ht="21">
      <c r="A118" s="34">
        <v>105</v>
      </c>
      <c r="B118" s="33" t="str">
        <f>INSCHRIJVING!B106</f>
        <v>TDC A/S Denmark</v>
      </c>
      <c r="C118" s="16">
        <v>4</v>
      </c>
      <c r="D118" s="8">
        <v>13</v>
      </c>
      <c r="E118" s="31">
        <f t="shared" si="54"/>
        <v>0</v>
      </c>
      <c r="F118" s="54">
        <f t="shared" si="45"/>
        <v>4</v>
      </c>
      <c r="G118" s="8">
        <v>8</v>
      </c>
      <c r="H118" s="8">
        <v>13</v>
      </c>
      <c r="I118" s="28">
        <f t="shared" si="56"/>
        <v>0</v>
      </c>
      <c r="J118" s="29">
        <f t="shared" si="46"/>
        <v>8</v>
      </c>
      <c r="K118" s="9">
        <v>9</v>
      </c>
      <c r="L118" s="7">
        <v>13</v>
      </c>
      <c r="M118" s="25">
        <f t="shared" si="57"/>
        <v>0</v>
      </c>
      <c r="N118" s="26">
        <f t="shared" si="47"/>
        <v>9</v>
      </c>
      <c r="O118" s="90">
        <v>0</v>
      </c>
      <c r="P118" s="41">
        <v>13</v>
      </c>
      <c r="Q118" s="36">
        <f t="shared" si="55"/>
        <v>0</v>
      </c>
      <c r="R118" s="37">
        <f t="shared" si="48"/>
        <v>0</v>
      </c>
      <c r="S118" s="90"/>
      <c r="T118" s="41"/>
      <c r="U118" s="38">
        <f t="shared" si="49"/>
        <v>0</v>
      </c>
      <c r="V118" s="39">
        <f t="shared" si="50"/>
        <v>0</v>
      </c>
      <c r="W118" s="11">
        <f t="shared" si="51"/>
        <v>0</v>
      </c>
      <c r="X118" s="12">
        <f t="shared" si="52"/>
        <v>21</v>
      </c>
      <c r="Y118" s="1">
        <f t="shared" si="53"/>
        <v>52</v>
      </c>
      <c r="Z118" s="6">
        <v>116</v>
      </c>
    </row>
    <row r="119" spans="1:26" ht="21">
      <c r="A119" s="34">
        <v>116</v>
      </c>
      <c r="B119" s="33" t="str">
        <f>INSCHRIJVING!B117</f>
        <v>TSF-sydhavsoerne</v>
      </c>
      <c r="C119" s="16">
        <v>4</v>
      </c>
      <c r="D119" s="8">
        <v>13</v>
      </c>
      <c r="E119" s="31">
        <f t="shared" si="54"/>
        <v>0</v>
      </c>
      <c r="F119" s="54">
        <f t="shared" si="45"/>
        <v>4</v>
      </c>
      <c r="G119" s="8">
        <v>4</v>
      </c>
      <c r="H119" s="8">
        <v>13</v>
      </c>
      <c r="I119" s="28">
        <f t="shared" si="56"/>
        <v>0</v>
      </c>
      <c r="J119" s="29">
        <f t="shared" si="46"/>
        <v>4</v>
      </c>
      <c r="K119" s="9">
        <v>7</v>
      </c>
      <c r="L119" s="7">
        <v>13</v>
      </c>
      <c r="M119" s="25">
        <f t="shared" si="57"/>
        <v>0</v>
      </c>
      <c r="N119" s="26">
        <f t="shared" si="47"/>
        <v>7</v>
      </c>
      <c r="O119" s="9">
        <v>6</v>
      </c>
      <c r="P119" s="41">
        <v>13</v>
      </c>
      <c r="Q119" s="36">
        <f t="shared" si="55"/>
        <v>0</v>
      </c>
      <c r="R119" s="37">
        <f t="shared" si="48"/>
        <v>6</v>
      </c>
      <c r="S119" s="9"/>
      <c r="T119" s="41"/>
      <c r="U119" s="38">
        <f t="shared" si="49"/>
        <v>0</v>
      </c>
      <c r="V119" s="39">
        <f t="shared" si="50"/>
        <v>0</v>
      </c>
      <c r="W119" s="11">
        <f t="shared" si="51"/>
        <v>0</v>
      </c>
      <c r="X119" s="12">
        <f t="shared" si="52"/>
        <v>21</v>
      </c>
      <c r="Y119" s="1">
        <f t="shared" si="53"/>
        <v>52</v>
      </c>
      <c r="Z119" s="6">
        <v>117</v>
      </c>
    </row>
    <row r="120" spans="1:26" ht="21">
      <c r="A120" s="34">
        <v>9</v>
      </c>
      <c r="B120" s="33" t="str">
        <f>INSCHRIJVING!B10</f>
        <v>allez les bleus</v>
      </c>
      <c r="C120" s="16">
        <v>8</v>
      </c>
      <c r="D120" s="8">
        <v>10</v>
      </c>
      <c r="E120" s="31">
        <f t="shared" si="54"/>
        <v>0</v>
      </c>
      <c r="F120" s="54">
        <f t="shared" si="45"/>
        <v>8</v>
      </c>
      <c r="G120" s="8">
        <v>8</v>
      </c>
      <c r="H120" s="8">
        <v>12</v>
      </c>
      <c r="I120" s="28">
        <f t="shared" si="56"/>
        <v>0</v>
      </c>
      <c r="J120" s="29">
        <f t="shared" si="46"/>
        <v>8</v>
      </c>
      <c r="K120" s="9">
        <v>1</v>
      </c>
      <c r="L120" s="7">
        <v>13</v>
      </c>
      <c r="M120" s="25">
        <f t="shared" si="57"/>
        <v>0</v>
      </c>
      <c r="N120" s="26">
        <f t="shared" si="47"/>
        <v>1</v>
      </c>
      <c r="O120" s="90">
        <v>3</v>
      </c>
      <c r="P120" s="41">
        <v>13</v>
      </c>
      <c r="Q120" s="36">
        <f t="shared" si="55"/>
        <v>0</v>
      </c>
      <c r="R120" s="37">
        <f t="shared" si="48"/>
        <v>3</v>
      </c>
      <c r="S120" s="90"/>
      <c r="T120" s="41"/>
      <c r="U120" s="38">
        <f t="shared" si="49"/>
        <v>0</v>
      </c>
      <c r="V120" s="39">
        <f t="shared" si="50"/>
        <v>0</v>
      </c>
      <c r="W120" s="11">
        <f t="shared" si="51"/>
        <v>0</v>
      </c>
      <c r="X120" s="12">
        <f t="shared" si="52"/>
        <v>20</v>
      </c>
      <c r="Y120" s="1">
        <f t="shared" si="53"/>
        <v>48</v>
      </c>
      <c r="Z120" s="6">
        <v>118</v>
      </c>
    </row>
    <row r="121" spans="1:26" ht="21">
      <c r="A121" s="34">
        <v>134</v>
      </c>
      <c r="B121" s="33" t="str">
        <f>INSCHRIJVING!B135</f>
        <v>VOKA</v>
      </c>
      <c r="C121" s="16">
        <v>5</v>
      </c>
      <c r="D121" s="8">
        <v>13</v>
      </c>
      <c r="E121" s="31">
        <f t="shared" si="54"/>
        <v>0</v>
      </c>
      <c r="F121" s="54">
        <f t="shared" si="45"/>
        <v>5</v>
      </c>
      <c r="G121" s="8">
        <v>7</v>
      </c>
      <c r="H121" s="8">
        <v>13</v>
      </c>
      <c r="I121" s="28">
        <f t="shared" si="56"/>
        <v>0</v>
      </c>
      <c r="J121" s="29">
        <f t="shared" si="46"/>
        <v>7</v>
      </c>
      <c r="K121" s="9">
        <v>7</v>
      </c>
      <c r="L121" s="7">
        <v>13</v>
      </c>
      <c r="M121" s="25">
        <f t="shared" si="57"/>
        <v>0</v>
      </c>
      <c r="N121" s="26">
        <f t="shared" si="47"/>
        <v>7</v>
      </c>
      <c r="O121" s="9"/>
      <c r="P121" s="41"/>
      <c r="Q121" s="36">
        <f t="shared" si="55"/>
        <v>0</v>
      </c>
      <c r="R121" s="37">
        <f t="shared" si="48"/>
        <v>0</v>
      </c>
      <c r="S121" s="9"/>
      <c r="T121" s="41"/>
      <c r="U121" s="38">
        <f t="shared" si="49"/>
        <v>0</v>
      </c>
      <c r="V121" s="39">
        <f t="shared" si="50"/>
        <v>0</v>
      </c>
      <c r="W121" s="11">
        <f t="shared" si="51"/>
        <v>0</v>
      </c>
      <c r="X121" s="12">
        <f t="shared" si="52"/>
        <v>19</v>
      </c>
      <c r="Y121" s="1">
        <f t="shared" si="53"/>
        <v>39</v>
      </c>
      <c r="Z121" s="6">
        <v>119</v>
      </c>
    </row>
    <row r="122" spans="1:26" ht="21">
      <c r="A122" s="34">
        <v>24</v>
      </c>
      <c r="B122" s="33" t="str">
        <f>INSCHRIJVING!B25</f>
        <v>Amicale Ville de Mulhouse M2a</v>
      </c>
      <c r="C122" s="16">
        <v>8</v>
      </c>
      <c r="D122" s="8">
        <v>12</v>
      </c>
      <c r="E122" s="31">
        <f t="shared" si="54"/>
        <v>0</v>
      </c>
      <c r="F122" s="54">
        <f t="shared" si="45"/>
        <v>8</v>
      </c>
      <c r="G122" s="8">
        <v>2</v>
      </c>
      <c r="H122" s="8">
        <v>13</v>
      </c>
      <c r="I122" s="28">
        <f t="shared" si="56"/>
        <v>0</v>
      </c>
      <c r="J122" s="29">
        <f t="shared" si="46"/>
        <v>2</v>
      </c>
      <c r="K122" s="9">
        <v>7</v>
      </c>
      <c r="L122" s="7">
        <v>13</v>
      </c>
      <c r="M122" s="25">
        <f t="shared" si="57"/>
        <v>0</v>
      </c>
      <c r="N122" s="26">
        <f t="shared" si="47"/>
        <v>7</v>
      </c>
      <c r="O122" s="90">
        <v>2</v>
      </c>
      <c r="P122" s="41">
        <v>13</v>
      </c>
      <c r="Q122" s="36">
        <f t="shared" si="55"/>
        <v>0</v>
      </c>
      <c r="R122" s="37">
        <f t="shared" si="48"/>
        <v>2</v>
      </c>
      <c r="S122" s="90"/>
      <c r="T122" s="41"/>
      <c r="U122" s="38">
        <f t="shared" si="49"/>
        <v>0</v>
      </c>
      <c r="V122" s="39">
        <f t="shared" si="50"/>
        <v>0</v>
      </c>
      <c r="W122" s="11">
        <f t="shared" si="51"/>
        <v>0</v>
      </c>
      <c r="X122" s="12">
        <f t="shared" si="52"/>
        <v>19</v>
      </c>
      <c r="Y122" s="1">
        <f t="shared" si="53"/>
        <v>51</v>
      </c>
      <c r="Z122" s="6">
        <v>120</v>
      </c>
    </row>
    <row r="123" spans="1:26" ht="21">
      <c r="A123" s="34">
        <v>65</v>
      </c>
      <c r="B123" s="33" t="str">
        <f>INSCHRIJVING!B66</f>
        <v>FASBF - Banque de France</v>
      </c>
      <c r="C123" s="16">
        <v>1</v>
      </c>
      <c r="D123" s="8">
        <v>13</v>
      </c>
      <c r="E123" s="31">
        <f t="shared" si="54"/>
        <v>0</v>
      </c>
      <c r="F123" s="54">
        <f t="shared" si="45"/>
        <v>1</v>
      </c>
      <c r="G123" s="8">
        <v>5</v>
      </c>
      <c r="H123" s="8">
        <v>13</v>
      </c>
      <c r="I123" s="28">
        <f t="shared" si="56"/>
        <v>0</v>
      </c>
      <c r="J123" s="29">
        <f t="shared" si="46"/>
        <v>5</v>
      </c>
      <c r="K123" s="9">
        <v>3</v>
      </c>
      <c r="L123" s="7">
        <v>13</v>
      </c>
      <c r="M123" s="25">
        <f t="shared" si="57"/>
        <v>0</v>
      </c>
      <c r="N123" s="26">
        <f t="shared" si="47"/>
        <v>3</v>
      </c>
      <c r="O123" s="40">
        <v>9</v>
      </c>
      <c r="P123" s="41">
        <v>13</v>
      </c>
      <c r="Q123" s="36">
        <f t="shared" si="55"/>
        <v>0</v>
      </c>
      <c r="R123" s="37">
        <f t="shared" si="48"/>
        <v>9</v>
      </c>
      <c r="S123" s="40"/>
      <c r="T123" s="41"/>
      <c r="U123" s="38">
        <f t="shared" si="49"/>
        <v>0</v>
      </c>
      <c r="V123" s="39">
        <f t="shared" si="50"/>
        <v>0</v>
      </c>
      <c r="W123" s="11">
        <f t="shared" si="51"/>
        <v>0</v>
      </c>
      <c r="X123" s="12">
        <f t="shared" si="52"/>
        <v>18</v>
      </c>
      <c r="Y123" s="1">
        <f t="shared" si="53"/>
        <v>52</v>
      </c>
      <c r="Z123" s="6">
        <v>121</v>
      </c>
    </row>
    <row r="124" spans="1:26" ht="21">
      <c r="A124" s="34">
        <v>104</v>
      </c>
      <c r="B124" s="33" t="str">
        <f>INSCHRIJVING!B105</f>
        <v>TDC A/S Denmark</v>
      </c>
      <c r="C124" s="16">
        <v>7</v>
      </c>
      <c r="D124" s="8">
        <v>13</v>
      </c>
      <c r="E124" s="31">
        <f t="shared" si="54"/>
        <v>0</v>
      </c>
      <c r="F124" s="54">
        <f t="shared" si="45"/>
        <v>7</v>
      </c>
      <c r="G124" s="8">
        <v>3</v>
      </c>
      <c r="H124" s="8">
        <v>13</v>
      </c>
      <c r="I124" s="28">
        <f t="shared" si="56"/>
        <v>0</v>
      </c>
      <c r="J124" s="29">
        <f t="shared" si="46"/>
        <v>3</v>
      </c>
      <c r="K124" s="9">
        <v>4</v>
      </c>
      <c r="L124" s="7">
        <v>13</v>
      </c>
      <c r="M124" s="25">
        <f t="shared" si="57"/>
        <v>0</v>
      </c>
      <c r="N124" s="26">
        <f t="shared" si="47"/>
        <v>4</v>
      </c>
      <c r="O124" s="16">
        <v>3</v>
      </c>
      <c r="P124" s="41">
        <v>13</v>
      </c>
      <c r="Q124" s="36">
        <f t="shared" si="55"/>
        <v>0</v>
      </c>
      <c r="R124" s="37">
        <f t="shared" si="48"/>
        <v>3</v>
      </c>
      <c r="S124" s="16"/>
      <c r="T124" s="41"/>
      <c r="U124" s="38">
        <f t="shared" si="49"/>
        <v>0</v>
      </c>
      <c r="V124" s="39">
        <f t="shared" si="50"/>
        <v>0</v>
      </c>
      <c r="W124" s="11">
        <f t="shared" si="51"/>
        <v>0</v>
      </c>
      <c r="X124" s="12">
        <f t="shared" si="52"/>
        <v>17</v>
      </c>
      <c r="Y124" s="1">
        <f t="shared" si="53"/>
        <v>52</v>
      </c>
      <c r="Z124" s="6">
        <v>122</v>
      </c>
    </row>
    <row r="125" spans="1:26" ht="21">
      <c r="A125" s="34">
        <v>86</v>
      </c>
      <c r="B125" s="33" t="str">
        <f>INSCHRIJVING!B87</f>
        <v>Roche Diagnostics GmbH</v>
      </c>
      <c r="C125" s="16">
        <v>2</v>
      </c>
      <c r="D125" s="8">
        <v>13</v>
      </c>
      <c r="E125" s="31">
        <f t="shared" si="54"/>
        <v>0</v>
      </c>
      <c r="F125" s="54">
        <f t="shared" si="45"/>
        <v>2</v>
      </c>
      <c r="G125" s="8">
        <v>6</v>
      </c>
      <c r="H125" s="8">
        <v>13</v>
      </c>
      <c r="I125" s="28">
        <f t="shared" si="56"/>
        <v>0</v>
      </c>
      <c r="J125" s="29">
        <f t="shared" si="46"/>
        <v>6</v>
      </c>
      <c r="K125" s="9">
        <v>0</v>
      </c>
      <c r="L125" s="7">
        <v>13</v>
      </c>
      <c r="M125" s="25">
        <f t="shared" si="57"/>
        <v>0</v>
      </c>
      <c r="N125" s="26">
        <f t="shared" si="47"/>
        <v>0</v>
      </c>
      <c r="O125" s="9">
        <v>2</v>
      </c>
      <c r="P125" s="41">
        <v>13</v>
      </c>
      <c r="Q125" s="36">
        <f t="shared" si="55"/>
        <v>0</v>
      </c>
      <c r="R125" s="37">
        <f t="shared" si="48"/>
        <v>2</v>
      </c>
      <c r="S125" s="9"/>
      <c r="T125" s="41"/>
      <c r="U125" s="38">
        <f t="shared" si="49"/>
        <v>0</v>
      </c>
      <c r="V125" s="39">
        <f t="shared" si="50"/>
        <v>0</v>
      </c>
      <c r="W125" s="11">
        <f t="shared" si="51"/>
        <v>0</v>
      </c>
      <c r="X125" s="12">
        <f t="shared" si="52"/>
        <v>10</v>
      </c>
      <c r="Y125" s="1">
        <f t="shared" si="53"/>
        <v>52</v>
      </c>
      <c r="Z125" s="6">
        <v>123</v>
      </c>
    </row>
    <row r="126" spans="1:26" ht="21">
      <c r="A126" s="34">
        <v>73</v>
      </c>
      <c r="B126" s="33" t="str">
        <f>INSCHRIJVING!B74</f>
        <v>HARTING AG &amp; Co. KG</v>
      </c>
      <c r="C126" s="16">
        <v>4</v>
      </c>
      <c r="D126" s="8">
        <v>13</v>
      </c>
      <c r="E126" s="31">
        <f t="shared" si="54"/>
        <v>0</v>
      </c>
      <c r="F126" s="54">
        <f t="shared" si="45"/>
        <v>4</v>
      </c>
      <c r="G126" s="8">
        <v>1</v>
      </c>
      <c r="H126" s="8">
        <v>13</v>
      </c>
      <c r="I126" s="28">
        <f t="shared" si="56"/>
        <v>0</v>
      </c>
      <c r="J126" s="29">
        <f t="shared" si="46"/>
        <v>1</v>
      </c>
      <c r="K126" s="9">
        <v>0</v>
      </c>
      <c r="L126" s="7">
        <v>13</v>
      </c>
      <c r="M126" s="25">
        <f t="shared" si="57"/>
        <v>0</v>
      </c>
      <c r="N126" s="26">
        <f t="shared" si="47"/>
        <v>0</v>
      </c>
      <c r="O126" s="90">
        <v>4</v>
      </c>
      <c r="P126" s="41">
        <v>10</v>
      </c>
      <c r="Q126" s="36">
        <f t="shared" si="55"/>
        <v>0</v>
      </c>
      <c r="R126" s="37">
        <f t="shared" si="48"/>
        <v>4</v>
      </c>
      <c r="S126" s="90"/>
      <c r="T126" s="41"/>
      <c r="U126" s="38">
        <f t="shared" si="49"/>
        <v>0</v>
      </c>
      <c r="V126" s="39">
        <f t="shared" si="50"/>
        <v>0</v>
      </c>
      <c r="W126" s="11">
        <f t="shared" si="51"/>
        <v>0</v>
      </c>
      <c r="X126" s="12">
        <f t="shared" si="52"/>
        <v>9</v>
      </c>
      <c r="Y126" s="1">
        <f t="shared" si="53"/>
        <v>49</v>
      </c>
      <c r="Z126" s="6">
        <v>124</v>
      </c>
    </row>
    <row r="127" spans="1:26" ht="21">
      <c r="A127" s="34">
        <v>25</v>
      </c>
      <c r="B127" s="33" t="str">
        <f>INSCHRIJVING!B26</f>
        <v>AS WEKA</v>
      </c>
      <c r="C127" s="16"/>
      <c r="D127" s="8"/>
      <c r="E127" s="31">
        <f t="shared" si="54"/>
        <v>0</v>
      </c>
      <c r="F127" s="54">
        <f t="shared" si="45"/>
        <v>0</v>
      </c>
      <c r="G127" s="8">
        <v>6</v>
      </c>
      <c r="H127" s="8">
        <v>13</v>
      </c>
      <c r="I127" s="28">
        <f t="shared" si="56"/>
        <v>0</v>
      </c>
      <c r="J127" s="29">
        <f t="shared" si="46"/>
        <v>6</v>
      </c>
      <c r="K127" s="9">
        <v>0</v>
      </c>
      <c r="L127" s="7">
        <v>13</v>
      </c>
      <c r="M127" s="25">
        <f t="shared" si="57"/>
        <v>0</v>
      </c>
      <c r="N127" s="26">
        <f t="shared" si="47"/>
        <v>0</v>
      </c>
      <c r="O127" s="40">
        <v>2</v>
      </c>
      <c r="P127" s="41">
        <v>13</v>
      </c>
      <c r="Q127" s="36">
        <f t="shared" si="55"/>
        <v>0</v>
      </c>
      <c r="R127" s="37">
        <f t="shared" si="48"/>
        <v>2</v>
      </c>
      <c r="S127" s="40"/>
      <c r="T127" s="41"/>
      <c r="U127" s="38">
        <f t="shared" si="49"/>
        <v>0</v>
      </c>
      <c r="V127" s="39">
        <f t="shared" si="50"/>
        <v>0</v>
      </c>
      <c r="W127" s="11">
        <f t="shared" si="51"/>
        <v>0</v>
      </c>
      <c r="X127" s="12">
        <f t="shared" si="52"/>
        <v>8</v>
      </c>
      <c r="Y127" s="1">
        <f t="shared" si="53"/>
        <v>39</v>
      </c>
      <c r="Z127" s="6">
        <v>125</v>
      </c>
    </row>
    <row r="128" spans="1:26" ht="21">
      <c r="A128" s="34">
        <v>85</v>
      </c>
      <c r="B128" s="33" t="str">
        <f>INSCHRIJVING!B86</f>
        <v>Roche Diagnostics GmbH</v>
      </c>
      <c r="C128" s="16">
        <v>0</v>
      </c>
      <c r="D128" s="8">
        <v>13</v>
      </c>
      <c r="E128" s="31">
        <f t="shared" si="54"/>
        <v>0</v>
      </c>
      <c r="F128" s="54">
        <f t="shared" si="45"/>
        <v>0</v>
      </c>
      <c r="G128" s="8">
        <v>6</v>
      </c>
      <c r="H128" s="8">
        <v>13</v>
      </c>
      <c r="I128" s="28">
        <f t="shared" si="56"/>
        <v>0</v>
      </c>
      <c r="J128" s="29">
        <f t="shared" si="46"/>
        <v>6</v>
      </c>
      <c r="K128" s="9">
        <v>1</v>
      </c>
      <c r="L128" s="7">
        <v>13</v>
      </c>
      <c r="M128" s="25">
        <f t="shared" si="57"/>
        <v>0</v>
      </c>
      <c r="N128" s="26">
        <f t="shared" si="47"/>
        <v>1</v>
      </c>
      <c r="O128" s="90">
        <v>0</v>
      </c>
      <c r="P128" s="41">
        <v>13</v>
      </c>
      <c r="Q128" s="36">
        <f t="shared" si="55"/>
        <v>0</v>
      </c>
      <c r="R128" s="37">
        <f t="shared" si="48"/>
        <v>0</v>
      </c>
      <c r="S128" s="90"/>
      <c r="T128" s="41"/>
      <c r="U128" s="38">
        <f t="shared" si="49"/>
        <v>0</v>
      </c>
      <c r="V128" s="39">
        <f t="shared" si="50"/>
        <v>0</v>
      </c>
      <c r="W128" s="11">
        <f t="shared" si="51"/>
        <v>0</v>
      </c>
      <c r="X128" s="12">
        <f t="shared" si="52"/>
        <v>7</v>
      </c>
      <c r="Y128" s="1">
        <f t="shared" si="53"/>
        <v>52</v>
      </c>
      <c r="Z128" s="6">
        <v>126</v>
      </c>
    </row>
    <row r="129" spans="1:26" ht="21">
      <c r="A129" s="34">
        <v>88</v>
      </c>
      <c r="B129" s="33" t="str">
        <f>INSCHRIJVING!B89</f>
        <v>Roche Diagnostics GmbH</v>
      </c>
      <c r="C129" s="16">
        <v>0</v>
      </c>
      <c r="D129" s="8">
        <v>13</v>
      </c>
      <c r="E129" s="31">
        <f t="shared" si="54"/>
        <v>0</v>
      </c>
      <c r="F129" s="54">
        <f t="shared" si="45"/>
        <v>0</v>
      </c>
      <c r="G129" s="8">
        <v>4</v>
      </c>
      <c r="H129" s="8">
        <v>13</v>
      </c>
      <c r="I129" s="28">
        <f t="shared" si="56"/>
        <v>0</v>
      </c>
      <c r="J129" s="29">
        <f t="shared" si="46"/>
        <v>4</v>
      </c>
      <c r="K129" s="9">
        <v>1</v>
      </c>
      <c r="L129" s="7">
        <v>13</v>
      </c>
      <c r="M129" s="25">
        <f t="shared" si="57"/>
        <v>0</v>
      </c>
      <c r="N129" s="26">
        <f t="shared" si="47"/>
        <v>1</v>
      </c>
      <c r="O129" s="9">
        <v>0</v>
      </c>
      <c r="P129" s="41">
        <v>13</v>
      </c>
      <c r="Q129" s="36">
        <f t="shared" si="55"/>
        <v>0</v>
      </c>
      <c r="R129" s="37">
        <f t="shared" si="48"/>
        <v>0</v>
      </c>
      <c r="S129" s="9"/>
      <c r="T129" s="41"/>
      <c r="U129" s="38">
        <f t="shared" si="49"/>
        <v>0</v>
      </c>
      <c r="V129" s="39">
        <f t="shared" si="50"/>
        <v>0</v>
      </c>
      <c r="W129" s="11">
        <f t="shared" si="51"/>
        <v>0</v>
      </c>
      <c r="X129" s="12">
        <f t="shared" si="52"/>
        <v>5</v>
      </c>
      <c r="Y129" s="1">
        <f t="shared" si="53"/>
        <v>52</v>
      </c>
      <c r="Z129" s="6">
        <v>127</v>
      </c>
    </row>
    <row r="130" spans="1:26" ht="21">
      <c r="A130" s="34">
        <v>38</v>
      </c>
      <c r="B130" s="33" t="str">
        <f>INSCHRIJVING!B39</f>
        <v>Boule HSAD</v>
      </c>
      <c r="C130" s="16"/>
      <c r="D130" s="8"/>
      <c r="E130" s="31">
        <f t="shared" si="54"/>
        <v>0</v>
      </c>
      <c r="F130" s="54">
        <f t="shared" si="45"/>
        <v>0</v>
      </c>
      <c r="G130" s="8"/>
      <c r="H130" s="8"/>
      <c r="I130" s="28">
        <f t="shared" si="56"/>
        <v>0</v>
      </c>
      <c r="J130" s="29">
        <f t="shared" si="46"/>
        <v>0</v>
      </c>
      <c r="K130" s="9"/>
      <c r="L130" s="7"/>
      <c r="M130" s="25">
        <f t="shared" si="57"/>
        <v>0</v>
      </c>
      <c r="N130" s="26">
        <f t="shared" si="47"/>
        <v>0</v>
      </c>
      <c r="O130" s="16"/>
      <c r="P130" s="41"/>
      <c r="Q130" s="36">
        <f t="shared" si="55"/>
        <v>0</v>
      </c>
      <c r="R130" s="37">
        <f t="shared" si="48"/>
        <v>0</v>
      </c>
      <c r="S130" s="16"/>
      <c r="T130" s="41"/>
      <c r="U130" s="38">
        <f t="shared" si="49"/>
        <v>0</v>
      </c>
      <c r="V130" s="39">
        <f t="shared" si="50"/>
        <v>0</v>
      </c>
      <c r="W130" s="11">
        <f t="shared" si="51"/>
        <v>0</v>
      </c>
      <c r="X130" s="12">
        <f t="shared" si="52"/>
        <v>0</v>
      </c>
      <c r="Y130" s="1">
        <f t="shared" si="53"/>
        <v>0</v>
      </c>
      <c r="Z130" s="6">
        <v>128</v>
      </c>
    </row>
    <row r="131" spans="1:26" ht="21">
      <c r="A131" s="34">
        <v>70</v>
      </c>
      <c r="B131" s="33" t="str">
        <f>INSCHRIJVING!B71</f>
        <v>FSKBH/SAS Petanque</v>
      </c>
      <c r="C131" s="16"/>
      <c r="D131" s="8"/>
      <c r="E131" s="31">
        <f t="shared" si="54"/>
        <v>0</v>
      </c>
      <c r="F131" s="54">
        <f aca="true" t="shared" si="58" ref="F131:F138">C131</f>
        <v>0</v>
      </c>
      <c r="G131" s="8"/>
      <c r="H131" s="8"/>
      <c r="I131" s="28">
        <f t="shared" si="56"/>
        <v>0</v>
      </c>
      <c r="J131" s="29">
        <f aca="true" t="shared" si="59" ref="J131:J138">G131</f>
        <v>0</v>
      </c>
      <c r="K131" s="9"/>
      <c r="L131" s="7"/>
      <c r="M131" s="25">
        <f t="shared" si="57"/>
        <v>0</v>
      </c>
      <c r="N131" s="26">
        <f aca="true" t="shared" si="60" ref="N131:N138">K131</f>
        <v>0</v>
      </c>
      <c r="O131" s="9"/>
      <c r="P131" s="41"/>
      <c r="Q131" s="36">
        <f t="shared" si="55"/>
        <v>0</v>
      </c>
      <c r="R131" s="37">
        <f aca="true" t="shared" si="61" ref="R131:R138">O131</f>
        <v>0</v>
      </c>
      <c r="S131" s="9"/>
      <c r="T131" s="41"/>
      <c r="U131" s="38">
        <f aca="true" t="shared" si="62" ref="U131:U138">IF(S131=13,1,0)</f>
        <v>0</v>
      </c>
      <c r="V131" s="39">
        <f aca="true" t="shared" si="63" ref="V131:V138">S131</f>
        <v>0</v>
      </c>
      <c r="W131" s="11">
        <f aca="true" t="shared" si="64" ref="W131:W138">+E131+I131+M131+Q131+U131</f>
        <v>0</v>
      </c>
      <c r="X131" s="12">
        <f aca="true" t="shared" si="65" ref="X131:X138">+F131+J131+N131+R131+V131</f>
        <v>0</v>
      </c>
      <c r="Y131" s="1">
        <f aca="true" t="shared" si="66" ref="Y131:Y138">D131+H131+L131+P131+T131</f>
        <v>0</v>
      </c>
      <c r="Z131" s="6">
        <v>129</v>
      </c>
    </row>
    <row r="132" spans="1:26" ht="21">
      <c r="A132" s="34">
        <v>91</v>
      </c>
      <c r="B132" s="33" t="str">
        <f>INSCHRIJVING!B92</f>
        <v>RSI (RSI Sport &amp; Culture)</v>
      </c>
      <c r="C132" s="16"/>
      <c r="D132" s="8"/>
      <c r="E132" s="31">
        <f aca="true" t="shared" si="67" ref="E132:E138">IF(C132=13,1,0)</f>
        <v>0</v>
      </c>
      <c r="F132" s="54">
        <f t="shared" si="58"/>
        <v>0</v>
      </c>
      <c r="G132" s="8"/>
      <c r="H132" s="8"/>
      <c r="I132" s="28">
        <f t="shared" si="56"/>
        <v>0</v>
      </c>
      <c r="J132" s="29">
        <f t="shared" si="59"/>
        <v>0</v>
      </c>
      <c r="K132" s="9"/>
      <c r="L132" s="7"/>
      <c r="M132" s="25">
        <f t="shared" si="57"/>
        <v>0</v>
      </c>
      <c r="N132" s="26">
        <f t="shared" si="60"/>
        <v>0</v>
      </c>
      <c r="O132" s="90"/>
      <c r="P132" s="41"/>
      <c r="Q132" s="36">
        <f t="shared" si="55"/>
        <v>0</v>
      </c>
      <c r="R132" s="37">
        <f t="shared" si="61"/>
        <v>0</v>
      </c>
      <c r="S132" s="90"/>
      <c r="T132" s="41"/>
      <c r="U132" s="38">
        <f t="shared" si="62"/>
        <v>0</v>
      </c>
      <c r="V132" s="39">
        <f t="shared" si="63"/>
        <v>0</v>
      </c>
      <c r="W132" s="11">
        <f t="shared" si="64"/>
        <v>0</v>
      </c>
      <c r="X132" s="12">
        <f t="shared" si="65"/>
        <v>0</v>
      </c>
      <c r="Y132" s="1">
        <f t="shared" si="66"/>
        <v>0</v>
      </c>
      <c r="Z132" s="6">
        <v>130</v>
      </c>
    </row>
    <row r="133" spans="1:26" ht="21">
      <c r="A133" s="34">
        <v>92</v>
      </c>
      <c r="B133" s="33" t="str">
        <f>INSCHRIJVING!B93</f>
        <v>RSI (RSI Sport &amp; Culture)</v>
      </c>
      <c r="C133" s="16"/>
      <c r="D133" s="8"/>
      <c r="E133" s="31">
        <f t="shared" si="67"/>
        <v>0</v>
      </c>
      <c r="F133" s="54">
        <f t="shared" si="58"/>
        <v>0</v>
      </c>
      <c r="G133" s="8"/>
      <c r="H133" s="8"/>
      <c r="I133" s="28">
        <f t="shared" si="56"/>
        <v>0</v>
      </c>
      <c r="J133" s="29">
        <f t="shared" si="59"/>
        <v>0</v>
      </c>
      <c r="K133" s="9"/>
      <c r="L133" s="7"/>
      <c r="M133" s="25">
        <f t="shared" si="57"/>
        <v>0</v>
      </c>
      <c r="N133" s="26">
        <f t="shared" si="60"/>
        <v>0</v>
      </c>
      <c r="O133" s="9"/>
      <c r="P133" s="41"/>
      <c r="Q133" s="36">
        <f t="shared" si="55"/>
        <v>0</v>
      </c>
      <c r="R133" s="37">
        <f t="shared" si="61"/>
        <v>0</v>
      </c>
      <c r="S133" s="9"/>
      <c r="T133" s="41"/>
      <c r="U133" s="38">
        <f t="shared" si="62"/>
        <v>0</v>
      </c>
      <c r="V133" s="39">
        <f t="shared" si="63"/>
        <v>0</v>
      </c>
      <c r="W133" s="11">
        <f t="shared" si="64"/>
        <v>0</v>
      </c>
      <c r="X133" s="12">
        <f t="shared" si="65"/>
        <v>0</v>
      </c>
      <c r="Y133" s="1">
        <f t="shared" si="66"/>
        <v>0</v>
      </c>
      <c r="Z133" s="6">
        <v>131</v>
      </c>
    </row>
    <row r="134" spans="1:26" ht="21">
      <c r="A134" s="34">
        <v>93</v>
      </c>
      <c r="B134" s="33" t="str">
        <f>INSCHRIJVING!B94</f>
        <v>SECO TOOLS</v>
      </c>
      <c r="C134" s="16"/>
      <c r="D134" s="8"/>
      <c r="E134" s="31">
        <f t="shared" si="67"/>
        <v>0</v>
      </c>
      <c r="F134" s="54">
        <f t="shared" si="58"/>
        <v>0</v>
      </c>
      <c r="G134" s="8"/>
      <c r="H134" s="8"/>
      <c r="I134" s="28">
        <f t="shared" si="56"/>
        <v>0</v>
      </c>
      <c r="J134" s="29">
        <f t="shared" si="59"/>
        <v>0</v>
      </c>
      <c r="K134" s="9"/>
      <c r="L134" s="7"/>
      <c r="M134" s="25">
        <f t="shared" si="57"/>
        <v>0</v>
      </c>
      <c r="N134" s="26">
        <f t="shared" si="60"/>
        <v>0</v>
      </c>
      <c r="O134" s="90"/>
      <c r="P134" s="41"/>
      <c r="Q134" s="36">
        <f t="shared" si="55"/>
        <v>0</v>
      </c>
      <c r="R134" s="37">
        <f t="shared" si="61"/>
        <v>0</v>
      </c>
      <c r="S134" s="90"/>
      <c r="T134" s="41"/>
      <c r="U134" s="38">
        <f t="shared" si="62"/>
        <v>0</v>
      </c>
      <c r="V134" s="39">
        <f t="shared" si="63"/>
        <v>0</v>
      </c>
      <c r="W134" s="11">
        <f t="shared" si="64"/>
        <v>0</v>
      </c>
      <c r="X134" s="12">
        <f t="shared" si="65"/>
        <v>0</v>
      </c>
      <c r="Y134" s="1">
        <f t="shared" si="66"/>
        <v>0</v>
      </c>
      <c r="Z134" s="6">
        <v>132</v>
      </c>
    </row>
    <row r="135" spans="1:26" ht="21">
      <c r="A135" s="34">
        <v>95</v>
      </c>
      <c r="B135" s="33" t="str">
        <f>INSCHRIJVING!B96</f>
        <v>SECO TOOLS</v>
      </c>
      <c r="C135" s="16"/>
      <c r="D135" s="8"/>
      <c r="E135" s="31">
        <f t="shared" si="67"/>
        <v>0</v>
      </c>
      <c r="F135" s="54">
        <f t="shared" si="58"/>
        <v>0</v>
      </c>
      <c r="G135" s="8"/>
      <c r="H135" s="8"/>
      <c r="I135" s="28">
        <f t="shared" si="56"/>
        <v>0</v>
      </c>
      <c r="J135" s="29">
        <f t="shared" si="59"/>
        <v>0</v>
      </c>
      <c r="K135" s="9"/>
      <c r="L135" s="7"/>
      <c r="M135" s="25">
        <f t="shared" si="57"/>
        <v>0</v>
      </c>
      <c r="N135" s="26">
        <f t="shared" si="60"/>
        <v>0</v>
      </c>
      <c r="O135" s="40"/>
      <c r="P135" s="41"/>
      <c r="Q135" s="36">
        <f t="shared" si="55"/>
        <v>0</v>
      </c>
      <c r="R135" s="37">
        <f t="shared" si="61"/>
        <v>0</v>
      </c>
      <c r="S135" s="40"/>
      <c r="T135" s="41"/>
      <c r="U135" s="38">
        <f t="shared" si="62"/>
        <v>0</v>
      </c>
      <c r="V135" s="39">
        <f t="shared" si="63"/>
        <v>0</v>
      </c>
      <c r="W135" s="11">
        <f t="shared" si="64"/>
        <v>0</v>
      </c>
      <c r="X135" s="12">
        <f t="shared" si="65"/>
        <v>0</v>
      </c>
      <c r="Y135" s="1">
        <f t="shared" si="66"/>
        <v>0</v>
      </c>
      <c r="Z135" s="6">
        <v>133</v>
      </c>
    </row>
    <row r="136" spans="1:26" ht="21">
      <c r="A136" s="34">
        <v>109</v>
      </c>
      <c r="B136" s="33" t="str">
        <f>INSCHRIJVING!B110</f>
        <v>TSF-sydhavsoerne</v>
      </c>
      <c r="C136" s="16"/>
      <c r="D136" s="8"/>
      <c r="E136" s="31">
        <f t="shared" si="67"/>
        <v>0</v>
      </c>
      <c r="F136" s="54">
        <f t="shared" si="58"/>
        <v>0</v>
      </c>
      <c r="G136" s="8"/>
      <c r="H136" s="8"/>
      <c r="I136" s="28">
        <f t="shared" si="56"/>
        <v>0</v>
      </c>
      <c r="J136" s="29">
        <f t="shared" si="59"/>
        <v>0</v>
      </c>
      <c r="K136" s="9"/>
      <c r="L136" s="7"/>
      <c r="M136" s="25">
        <f t="shared" si="57"/>
        <v>0</v>
      </c>
      <c r="N136" s="26">
        <f t="shared" si="60"/>
        <v>0</v>
      </c>
      <c r="O136" s="90"/>
      <c r="P136" s="41"/>
      <c r="Q136" s="36">
        <f t="shared" si="55"/>
        <v>0</v>
      </c>
      <c r="R136" s="37">
        <f t="shared" si="61"/>
        <v>0</v>
      </c>
      <c r="S136" s="90"/>
      <c r="T136" s="41"/>
      <c r="U136" s="38">
        <f t="shared" si="62"/>
        <v>0</v>
      </c>
      <c r="V136" s="39">
        <f t="shared" si="63"/>
        <v>0</v>
      </c>
      <c r="W136" s="11">
        <f t="shared" si="64"/>
        <v>0</v>
      </c>
      <c r="X136" s="12">
        <f t="shared" si="65"/>
        <v>0</v>
      </c>
      <c r="Y136" s="70">
        <f t="shared" si="66"/>
        <v>0</v>
      </c>
      <c r="Z136" s="6">
        <v>134</v>
      </c>
    </row>
    <row r="137" spans="1:26" ht="21">
      <c r="A137" s="34">
        <v>119</v>
      </c>
      <c r="B137" s="33" t="str">
        <f>INSCHRIJVING!B120</f>
        <v>Universiteit Gent</v>
      </c>
      <c r="C137" s="16"/>
      <c r="D137" s="8"/>
      <c r="E137" s="31">
        <f t="shared" si="67"/>
        <v>0</v>
      </c>
      <c r="F137" s="54">
        <f t="shared" si="58"/>
        <v>0</v>
      </c>
      <c r="G137" s="8"/>
      <c r="H137" s="8"/>
      <c r="I137" s="28">
        <f t="shared" si="56"/>
        <v>0</v>
      </c>
      <c r="J137" s="29">
        <f t="shared" si="59"/>
        <v>0</v>
      </c>
      <c r="K137" s="9"/>
      <c r="L137" s="7"/>
      <c r="M137" s="25">
        <f t="shared" si="57"/>
        <v>0</v>
      </c>
      <c r="N137" s="26">
        <f t="shared" si="60"/>
        <v>0</v>
      </c>
      <c r="O137" s="40"/>
      <c r="P137" s="41"/>
      <c r="Q137" s="36">
        <f t="shared" si="55"/>
        <v>0</v>
      </c>
      <c r="R137" s="37">
        <f t="shared" si="61"/>
        <v>0</v>
      </c>
      <c r="S137" s="40"/>
      <c r="T137" s="41"/>
      <c r="U137" s="38">
        <f t="shared" si="62"/>
        <v>0</v>
      </c>
      <c r="V137" s="39">
        <f t="shared" si="63"/>
        <v>0</v>
      </c>
      <c r="W137" s="11">
        <f t="shared" si="64"/>
        <v>0</v>
      </c>
      <c r="X137" s="12">
        <f t="shared" si="65"/>
        <v>0</v>
      </c>
      <c r="Y137" s="1">
        <f t="shared" si="66"/>
        <v>0</v>
      </c>
      <c r="Z137" s="6">
        <v>135</v>
      </c>
    </row>
    <row r="138" spans="1:26" ht="21">
      <c r="A138" s="34">
        <v>120</v>
      </c>
      <c r="B138" s="33" t="str">
        <f>INSCHRIJVING!B121</f>
        <v>Universiteit Gent</v>
      </c>
      <c r="C138" s="16"/>
      <c r="D138" s="8"/>
      <c r="E138" s="31">
        <f t="shared" si="67"/>
        <v>0</v>
      </c>
      <c r="F138" s="54">
        <f t="shared" si="58"/>
        <v>0</v>
      </c>
      <c r="G138" s="8"/>
      <c r="H138" s="8"/>
      <c r="I138" s="28">
        <f t="shared" si="56"/>
        <v>0</v>
      </c>
      <c r="J138" s="29">
        <f t="shared" si="59"/>
        <v>0</v>
      </c>
      <c r="K138" s="9"/>
      <c r="L138" s="7"/>
      <c r="M138" s="25">
        <f t="shared" si="57"/>
        <v>0</v>
      </c>
      <c r="N138" s="26">
        <f t="shared" si="60"/>
        <v>0</v>
      </c>
      <c r="O138" s="16"/>
      <c r="P138" s="41"/>
      <c r="Q138" s="36">
        <f t="shared" si="55"/>
        <v>0</v>
      </c>
      <c r="R138" s="37">
        <f t="shared" si="61"/>
        <v>0</v>
      </c>
      <c r="S138" s="16"/>
      <c r="T138" s="41"/>
      <c r="U138" s="38">
        <f t="shared" si="62"/>
        <v>0</v>
      </c>
      <c r="V138" s="39">
        <f t="shared" si="63"/>
        <v>0</v>
      </c>
      <c r="W138" s="11">
        <f t="shared" si="64"/>
        <v>0</v>
      </c>
      <c r="X138" s="12">
        <f t="shared" si="65"/>
        <v>0</v>
      </c>
      <c r="Y138" s="70">
        <f t="shared" si="66"/>
        <v>0</v>
      </c>
      <c r="Z138" s="6">
        <v>136</v>
      </c>
    </row>
  </sheetData>
  <sheetProtection formatCells="0" formatColumns="0" formatRows="0" insertColumns="0" insertRows="0" insertHyperlinks="0" deleteColumns="0" deleteRows="0" sort="0" autoFilter="0" pivotTables="0"/>
  <autoFilter ref="A2:Y2">
    <sortState ref="A3:Y138">
      <sortCondition descending="1" sortBy="value" ref="W3:W138"/>
    </sortState>
  </autoFilter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selection activeCell="B135" sqref="B135"/>
    </sheetView>
  </sheetViews>
  <sheetFormatPr defaultColWidth="9.140625" defaultRowHeight="12.75"/>
  <cols>
    <col min="1" max="1" width="7.7109375" style="2" customWidth="1"/>
    <col min="2" max="2" width="71.57421875" style="1" customWidth="1"/>
    <col min="3" max="3" width="24.28125" style="1" customWidth="1"/>
    <col min="4" max="4" width="27.28125" style="1" customWidth="1"/>
    <col min="5" max="5" width="22.00390625" style="1" customWidth="1"/>
    <col min="6" max="6" width="13.28125" style="2" customWidth="1"/>
    <col min="7" max="16384" width="9.140625" style="1" customWidth="1"/>
  </cols>
  <sheetData>
    <row r="1" spans="1:3" s="15" customFormat="1" ht="60" customHeight="1">
      <c r="A1" s="45" t="s">
        <v>4</v>
      </c>
      <c r="B1" s="46" t="s">
        <v>7</v>
      </c>
      <c r="C1" s="45"/>
    </row>
    <row r="2" spans="1:6" ht="30" customHeight="1">
      <c r="A2" s="13">
        <v>1</v>
      </c>
      <c r="B2" s="34" t="str">
        <f>'[1]Dubbel (133)'!$B$2</f>
        <v>A.S.Sapeurs Pompiers Rhône</v>
      </c>
      <c r="C2" s="60" t="s">
        <v>30</v>
      </c>
      <c r="D2" s="14" t="s">
        <v>29</v>
      </c>
      <c r="F2" s="2" t="s">
        <v>260</v>
      </c>
    </row>
    <row r="3" spans="1:6" ht="30" customHeight="1">
      <c r="A3" s="13">
        <v>2</v>
      </c>
      <c r="B3" s="58" t="s">
        <v>9</v>
      </c>
      <c r="C3" s="60" t="s">
        <v>32</v>
      </c>
      <c r="D3" s="14" t="s">
        <v>33</v>
      </c>
      <c r="F3" s="2" t="s">
        <v>260</v>
      </c>
    </row>
    <row r="4" spans="1:5" ht="30" customHeight="1">
      <c r="A4" s="13">
        <v>3</v>
      </c>
      <c r="B4" s="58" t="s">
        <v>9</v>
      </c>
      <c r="C4" s="60" t="s">
        <v>34</v>
      </c>
      <c r="D4" s="14" t="s">
        <v>35</v>
      </c>
      <c r="E4" s="1" t="s">
        <v>36</v>
      </c>
    </row>
    <row r="5" spans="1:4" ht="30" customHeight="1">
      <c r="A5" s="13">
        <v>4</v>
      </c>
      <c r="B5" s="63" t="s">
        <v>10</v>
      </c>
      <c r="C5" s="60" t="s">
        <v>31</v>
      </c>
      <c r="D5" s="14" t="s">
        <v>37</v>
      </c>
    </row>
    <row r="6" spans="1:4" ht="30" customHeight="1">
      <c r="A6" s="13">
        <v>5</v>
      </c>
      <c r="B6" s="63" t="s">
        <v>11</v>
      </c>
      <c r="C6" s="60" t="s">
        <v>38</v>
      </c>
      <c r="D6" s="14" t="s">
        <v>39</v>
      </c>
    </row>
    <row r="7" spans="1:4" ht="30" customHeight="1">
      <c r="A7" s="13">
        <v>6</v>
      </c>
      <c r="B7" s="63" t="s">
        <v>11</v>
      </c>
      <c r="C7" s="60" t="s">
        <v>40</v>
      </c>
      <c r="D7" s="14" t="s">
        <v>41</v>
      </c>
    </row>
    <row r="8" spans="1:4" ht="30" customHeight="1">
      <c r="A8" s="13">
        <v>7</v>
      </c>
      <c r="B8" s="63" t="s">
        <v>11</v>
      </c>
      <c r="C8" s="60" t="s">
        <v>42</v>
      </c>
      <c r="D8" s="14" t="s">
        <v>43</v>
      </c>
    </row>
    <row r="9" spans="1:4" ht="30" customHeight="1">
      <c r="A9" s="13">
        <v>8</v>
      </c>
      <c r="B9" s="62" t="s">
        <v>11</v>
      </c>
      <c r="C9" s="60" t="s">
        <v>44</v>
      </c>
      <c r="D9" s="14" t="s">
        <v>45</v>
      </c>
    </row>
    <row r="10" spans="1:4" ht="30" customHeight="1">
      <c r="A10" s="13">
        <v>9</v>
      </c>
      <c r="B10" s="64" t="s">
        <v>12</v>
      </c>
      <c r="C10" s="60" t="s">
        <v>17</v>
      </c>
      <c r="D10" s="14" t="s">
        <v>18</v>
      </c>
    </row>
    <row r="11" spans="1:6" ht="30" customHeight="1">
      <c r="A11" s="13">
        <v>10</v>
      </c>
      <c r="B11" s="64" t="s">
        <v>12</v>
      </c>
      <c r="C11" s="60" t="s">
        <v>13</v>
      </c>
      <c r="D11" s="14" t="s">
        <v>14</v>
      </c>
      <c r="F11" s="2" t="s">
        <v>260</v>
      </c>
    </row>
    <row r="12" spans="1:4" ht="30" customHeight="1">
      <c r="A12" s="13">
        <v>11</v>
      </c>
      <c r="B12" s="64" t="s">
        <v>12</v>
      </c>
      <c r="C12" s="60" t="s">
        <v>15</v>
      </c>
      <c r="D12" s="14" t="s">
        <v>16</v>
      </c>
    </row>
    <row r="13" spans="1:4" ht="30" customHeight="1">
      <c r="A13" s="13">
        <v>12</v>
      </c>
      <c r="B13" s="56" t="str">
        <f>'[1]Dubbel (133)'!$B$28</f>
        <v>Amicale sportive Credit Mutuel</v>
      </c>
      <c r="C13" s="63" t="s">
        <v>46</v>
      </c>
      <c r="D13" s="63" t="s">
        <v>50</v>
      </c>
    </row>
    <row r="14" spans="1:4" ht="30" customHeight="1">
      <c r="A14" s="13">
        <v>13</v>
      </c>
      <c r="B14" s="56" t="str">
        <f>'[1]Dubbel (133)'!$B$28</f>
        <v>Amicale sportive Credit Mutuel</v>
      </c>
      <c r="C14" s="63" t="s">
        <v>47</v>
      </c>
      <c r="D14" s="63" t="s">
        <v>34</v>
      </c>
    </row>
    <row r="15" spans="1:5" ht="30" customHeight="1">
      <c r="A15" s="13">
        <v>14</v>
      </c>
      <c r="B15" s="56" t="str">
        <f>'[1]Dubbel (133)'!$B$28</f>
        <v>Amicale sportive Credit Mutuel</v>
      </c>
      <c r="C15" s="63" t="s">
        <v>48</v>
      </c>
      <c r="D15" s="63" t="s">
        <v>49</v>
      </c>
      <c r="E15" s="1" t="s">
        <v>51</v>
      </c>
    </row>
    <row r="16" spans="1:4" ht="30" customHeight="1">
      <c r="A16" s="13">
        <v>15</v>
      </c>
      <c r="B16" s="55" t="str">
        <f>'[1]Dubbel (133)'!$B$36</f>
        <v>Amicale Ville de Mulhouse M2a</v>
      </c>
      <c r="C16" s="14" t="s">
        <v>230</v>
      </c>
      <c r="D16" s="14" t="s">
        <v>271</v>
      </c>
    </row>
    <row r="17" spans="1:4" ht="30" customHeight="1">
      <c r="A17" s="13">
        <v>16</v>
      </c>
      <c r="B17" s="56" t="str">
        <f>'[1]Dubbel (133)'!$B$36</f>
        <v>Amicale Ville de Mulhouse M2a</v>
      </c>
      <c r="C17" s="63" t="s">
        <v>231</v>
      </c>
      <c r="D17" s="63" t="s">
        <v>232</v>
      </c>
    </row>
    <row r="18" spans="1:6" ht="30" customHeight="1">
      <c r="A18" s="13">
        <v>17</v>
      </c>
      <c r="B18" s="56" t="str">
        <f>'[1]Dubbel (133)'!$B$36</f>
        <v>Amicale Ville de Mulhouse M2a</v>
      </c>
      <c r="C18" s="63" t="s">
        <v>48</v>
      </c>
      <c r="D18" s="14" t="s">
        <v>54</v>
      </c>
      <c r="F18" s="2" t="s">
        <v>260</v>
      </c>
    </row>
    <row r="19" spans="1:6" ht="30" customHeight="1">
      <c r="A19" s="13">
        <v>18</v>
      </c>
      <c r="B19" s="56" t="str">
        <f>'[1]Dubbel (133)'!$B$36</f>
        <v>Amicale Ville de Mulhouse M2a</v>
      </c>
      <c r="C19" s="60" t="s">
        <v>55</v>
      </c>
      <c r="D19" s="14" t="s">
        <v>272</v>
      </c>
      <c r="F19" s="2" t="s">
        <v>260</v>
      </c>
    </row>
    <row r="20" spans="1:6" ht="30" customHeight="1">
      <c r="A20" s="13">
        <v>19</v>
      </c>
      <c r="B20" s="56" t="str">
        <f>'[1]Dubbel (133)'!$B$36</f>
        <v>Amicale Ville de Mulhouse M2a</v>
      </c>
      <c r="C20" s="60" t="s">
        <v>31</v>
      </c>
      <c r="D20" s="14" t="s">
        <v>56</v>
      </c>
      <c r="F20" s="2" t="s">
        <v>260</v>
      </c>
    </row>
    <row r="21" spans="1:6" ht="30" customHeight="1">
      <c r="A21" s="13">
        <v>20</v>
      </c>
      <c r="B21" s="56" t="str">
        <f>'[1]Dubbel (133)'!$B$36</f>
        <v>Amicale Ville de Mulhouse M2a</v>
      </c>
      <c r="C21" s="60" t="s">
        <v>57</v>
      </c>
      <c r="D21" s="14" t="s">
        <v>58</v>
      </c>
      <c r="F21" s="2" t="s">
        <v>260</v>
      </c>
    </row>
    <row r="22" spans="1:6" ht="30" customHeight="1">
      <c r="A22" s="13">
        <v>21</v>
      </c>
      <c r="B22" s="56" t="str">
        <f>'[1]Dubbel (133)'!$B$36</f>
        <v>Amicale Ville de Mulhouse M2a</v>
      </c>
      <c r="C22" s="60" t="s">
        <v>273</v>
      </c>
      <c r="D22" s="14" t="s">
        <v>129</v>
      </c>
      <c r="F22" s="2" t="s">
        <v>260</v>
      </c>
    </row>
    <row r="23" spans="1:6" ht="30" customHeight="1">
      <c r="A23" s="13">
        <v>22</v>
      </c>
      <c r="B23" s="56" t="str">
        <f>'[1]Dubbel (133)'!$B$36</f>
        <v>Amicale Ville de Mulhouse M2a</v>
      </c>
      <c r="C23" s="60" t="s">
        <v>59</v>
      </c>
      <c r="D23" s="14" t="s">
        <v>60</v>
      </c>
      <c r="F23" s="2" t="s">
        <v>260</v>
      </c>
    </row>
    <row r="24" spans="1:6" ht="30" customHeight="1">
      <c r="A24" s="13">
        <v>23</v>
      </c>
      <c r="B24" s="56" t="s">
        <v>270</v>
      </c>
      <c r="C24" s="60" t="s">
        <v>268</v>
      </c>
      <c r="D24" s="14" t="s">
        <v>269</v>
      </c>
      <c r="F24" s="2" t="s">
        <v>260</v>
      </c>
    </row>
    <row r="25" spans="1:4" ht="30" customHeight="1">
      <c r="A25" s="13">
        <v>24</v>
      </c>
      <c r="B25" s="34" t="str">
        <f>'[1]Dubbel (133)'!$B$36</f>
        <v>Amicale Ville de Mulhouse M2a</v>
      </c>
      <c r="C25" s="60" t="s">
        <v>63</v>
      </c>
      <c r="D25" s="14" t="s">
        <v>64</v>
      </c>
    </row>
    <row r="26" spans="1:6" ht="30" customHeight="1">
      <c r="A26" s="13">
        <v>25</v>
      </c>
      <c r="B26" s="34" t="str">
        <f>'[1]Dubbel (133)'!$B$59</f>
        <v>AS WEKA</v>
      </c>
      <c r="C26" s="60" t="s">
        <v>65</v>
      </c>
      <c r="D26" s="14" t="s">
        <v>66</v>
      </c>
      <c r="F26" s="2" t="s">
        <v>260</v>
      </c>
    </row>
    <row r="27" spans="1:4" ht="30" customHeight="1">
      <c r="A27" s="13">
        <v>26</v>
      </c>
      <c r="B27" s="34" t="str">
        <f>'[1]Dubbel (133)'!$B$61</f>
        <v>ASC BNP PARIBAS PARIS</v>
      </c>
      <c r="C27" s="63" t="s">
        <v>67</v>
      </c>
      <c r="D27" s="63" t="s">
        <v>37</v>
      </c>
    </row>
    <row r="28" spans="1:4" ht="30" customHeight="1">
      <c r="A28" s="13">
        <v>27</v>
      </c>
      <c r="B28" s="34" t="str">
        <f>'[1]Dubbel (133)'!$B$61</f>
        <v>ASC BNP PARIBAS PARIS</v>
      </c>
      <c r="C28" s="62" t="s">
        <v>68</v>
      </c>
      <c r="D28" s="66" t="s">
        <v>69</v>
      </c>
    </row>
    <row r="29" spans="1:5" ht="30" customHeight="1">
      <c r="A29" s="13">
        <v>28</v>
      </c>
      <c r="B29" s="34" t="str">
        <f>'[1]Dubbel (133)'!$B$61</f>
        <v>ASC BNP PARIBAS PARIS</v>
      </c>
      <c r="C29" s="66" t="s">
        <v>70</v>
      </c>
      <c r="D29" s="66" t="s">
        <v>71</v>
      </c>
      <c r="E29" s="57"/>
    </row>
    <row r="30" spans="1:6" ht="30" customHeight="1">
      <c r="A30" s="13">
        <v>29</v>
      </c>
      <c r="B30" s="61" t="str">
        <f>'[1]Dubbel (133)'!$B$67</f>
        <v>Association Veolia Sport</v>
      </c>
      <c r="C30" s="63" t="s">
        <v>65</v>
      </c>
      <c r="D30" s="63" t="s">
        <v>75</v>
      </c>
      <c r="F30" s="81" t="s">
        <v>260</v>
      </c>
    </row>
    <row r="31" spans="1:6" ht="30" customHeight="1">
      <c r="A31" s="13">
        <v>30</v>
      </c>
      <c r="B31" s="55" t="str">
        <f>'[1]Dubbel (133)'!$B$67</f>
        <v>Association Veolia Sport</v>
      </c>
      <c r="C31" s="63" t="s">
        <v>72</v>
      </c>
      <c r="D31" s="63" t="s">
        <v>76</v>
      </c>
      <c r="F31" s="2" t="s">
        <v>260</v>
      </c>
    </row>
    <row r="32" spans="1:6" ht="30" customHeight="1">
      <c r="A32" s="13">
        <v>31</v>
      </c>
      <c r="B32" s="61" t="str">
        <f>'[1]Dubbel (133)'!$B$67</f>
        <v>Association Veolia Sport</v>
      </c>
      <c r="C32" s="63" t="s">
        <v>73</v>
      </c>
      <c r="D32" s="63" t="s">
        <v>77</v>
      </c>
      <c r="F32" s="2" t="s">
        <v>260</v>
      </c>
    </row>
    <row r="33" spans="1:6" ht="30" customHeight="1">
      <c r="A33" s="13">
        <v>32</v>
      </c>
      <c r="B33" s="61" t="str">
        <f>'[1]Dubbel (133)'!$B$67</f>
        <v>Association Veolia Sport</v>
      </c>
      <c r="C33" s="63" t="s">
        <v>62</v>
      </c>
      <c r="D33" s="63" t="s">
        <v>78</v>
      </c>
      <c r="F33" s="2" t="s">
        <v>260</v>
      </c>
    </row>
    <row r="34" spans="1:6" ht="30" customHeight="1">
      <c r="A34" s="13">
        <v>33</v>
      </c>
      <c r="B34" s="61" t="str">
        <f>'[1]Dubbel (133)'!$B$67</f>
        <v>Association Veolia Sport</v>
      </c>
      <c r="C34" s="63" t="s">
        <v>74</v>
      </c>
      <c r="D34" s="63" t="s">
        <v>41</v>
      </c>
      <c r="F34" s="2" t="s">
        <v>260</v>
      </c>
    </row>
    <row r="35" spans="1:6" ht="30" customHeight="1">
      <c r="A35" s="13">
        <v>34</v>
      </c>
      <c r="B35" s="61" t="str">
        <f>'[1]Dubbel (133)'!$B$67</f>
        <v>Association Veolia Sport</v>
      </c>
      <c r="C35" s="63" t="s">
        <v>48</v>
      </c>
      <c r="D35" s="63" t="s">
        <v>79</v>
      </c>
      <c r="F35" s="2" t="s">
        <v>260</v>
      </c>
    </row>
    <row r="36" spans="1:4" ht="30" customHeight="1">
      <c r="A36" s="13">
        <v>35</v>
      </c>
      <c r="B36" s="34" t="str">
        <f>'[1]Dubbel (133)'!$B$79</f>
        <v>Betriebsportgruppe Bausparkasse Schwäbisch Hall</v>
      </c>
      <c r="C36" s="63" t="s">
        <v>80</v>
      </c>
      <c r="D36" s="63" t="s">
        <v>83</v>
      </c>
    </row>
    <row r="37" spans="1:7" ht="30" customHeight="1">
      <c r="A37" s="13">
        <v>36</v>
      </c>
      <c r="B37" s="34" t="str">
        <f>'[1]Dubbel (133)'!$B$79</f>
        <v>Betriebsportgruppe Bausparkasse Schwäbisch Hall</v>
      </c>
      <c r="C37" s="63" t="s">
        <v>81</v>
      </c>
      <c r="D37" s="63" t="s">
        <v>84</v>
      </c>
      <c r="G37" s="59"/>
    </row>
    <row r="38" spans="1:4" ht="30" customHeight="1">
      <c r="A38" s="13">
        <v>37</v>
      </c>
      <c r="B38" s="34" t="str">
        <f>'[1]Dubbel (133)'!$B$79</f>
        <v>Betriebsportgruppe Bausparkasse Schwäbisch Hall</v>
      </c>
      <c r="C38" s="63" t="s">
        <v>82</v>
      </c>
      <c r="D38" s="63" t="s">
        <v>85</v>
      </c>
    </row>
    <row r="39" spans="1:4" ht="30" customHeight="1">
      <c r="A39" s="13">
        <v>38</v>
      </c>
      <c r="B39" s="34" t="str">
        <f>'[1]Dubbel (133)'!$B$85</f>
        <v>Boule HSAD</v>
      </c>
      <c r="C39" s="65" t="s">
        <v>53</v>
      </c>
      <c r="D39" s="63" t="s">
        <v>86</v>
      </c>
    </row>
    <row r="40" spans="1:6" ht="30" customHeight="1">
      <c r="A40" s="13">
        <v>39</v>
      </c>
      <c r="B40" s="34" t="str">
        <f>'[1]Dubbel (133)'!$B$87</f>
        <v>BSG Allianz Köln Weiß-Blau e.V.</v>
      </c>
      <c r="C40" s="63" t="s">
        <v>261</v>
      </c>
      <c r="D40" s="63" t="s">
        <v>90</v>
      </c>
      <c r="F40" s="2" t="s">
        <v>260</v>
      </c>
    </row>
    <row r="41" spans="1:6" ht="30" customHeight="1">
      <c r="A41" s="13">
        <v>40</v>
      </c>
      <c r="B41" s="14" t="s">
        <v>264</v>
      </c>
      <c r="C41" s="63" t="s">
        <v>262</v>
      </c>
      <c r="D41" s="63" t="s">
        <v>263</v>
      </c>
      <c r="F41" s="2" t="s">
        <v>260</v>
      </c>
    </row>
    <row r="42" spans="1:6" ht="30" customHeight="1">
      <c r="A42" s="13">
        <v>41</v>
      </c>
      <c r="B42" s="34" t="str">
        <f>'[1]Dubbel (133)'!$B$87</f>
        <v>BSG Allianz Köln Weiß-Blau e.V.</v>
      </c>
      <c r="C42" s="63" t="s">
        <v>83</v>
      </c>
      <c r="D42" s="63" t="s">
        <v>91</v>
      </c>
      <c r="F42" s="2" t="s">
        <v>260</v>
      </c>
    </row>
    <row r="43" spans="1:6" ht="30" customHeight="1">
      <c r="A43" s="13">
        <v>42</v>
      </c>
      <c r="B43" s="14" t="s">
        <v>265</v>
      </c>
      <c r="C43" s="63" t="s">
        <v>92</v>
      </c>
      <c r="D43" s="63" t="s">
        <v>266</v>
      </c>
      <c r="F43" s="2" t="s">
        <v>260</v>
      </c>
    </row>
    <row r="44" spans="1:6" ht="30" customHeight="1">
      <c r="A44" s="13">
        <v>43</v>
      </c>
      <c r="B44" s="34" t="str">
        <f>'[1]Dubbel (133)'!$B$87</f>
        <v>BSG Allianz Köln Weiß-Blau e.V.</v>
      </c>
      <c r="C44" s="63" t="s">
        <v>88</v>
      </c>
      <c r="D44" s="63" t="s">
        <v>93</v>
      </c>
      <c r="F44" s="2" t="s">
        <v>260</v>
      </c>
    </row>
    <row r="45" spans="1:4" ht="30" customHeight="1">
      <c r="A45" s="13">
        <v>44</v>
      </c>
      <c r="B45" s="34" t="str">
        <f>'[1]Dubbel (133)'!$B$97</f>
        <v>BSG Provinzial Münster e.V.</v>
      </c>
      <c r="C45" s="63" t="s">
        <v>94</v>
      </c>
      <c r="D45" s="63" t="s">
        <v>96</v>
      </c>
    </row>
    <row r="46" spans="1:4" ht="30" customHeight="1">
      <c r="A46" s="13">
        <v>45</v>
      </c>
      <c r="B46" s="34" t="str">
        <f>'[1]Dubbel (133)'!$B$97</f>
        <v>BSG Provinzial Münster e.V.</v>
      </c>
      <c r="C46" s="63" t="s">
        <v>95</v>
      </c>
      <c r="D46" s="63" t="s">
        <v>97</v>
      </c>
    </row>
    <row r="47" spans="1:6" ht="30" customHeight="1">
      <c r="A47" s="13">
        <v>46</v>
      </c>
      <c r="B47" s="34" t="str">
        <f>'[1]Dubbel (133)'!$B$101</f>
        <v>BSV Nordenham</v>
      </c>
      <c r="C47" s="63" t="s">
        <v>98</v>
      </c>
      <c r="D47" s="63" t="s">
        <v>100</v>
      </c>
      <c r="F47" s="2" t="s">
        <v>260</v>
      </c>
    </row>
    <row r="48" spans="1:6" ht="30" customHeight="1">
      <c r="A48" s="13">
        <v>47</v>
      </c>
      <c r="B48" s="34" t="str">
        <f>'[1]Dubbel (133)'!$B$101</f>
        <v>BSV Nordenham</v>
      </c>
      <c r="C48" s="63" t="s">
        <v>99</v>
      </c>
      <c r="D48" s="63" t="s">
        <v>101</v>
      </c>
      <c r="F48" s="2" t="s">
        <v>260</v>
      </c>
    </row>
    <row r="49" spans="1:4" ht="30" customHeight="1">
      <c r="A49" s="13">
        <v>48</v>
      </c>
      <c r="B49" s="34" t="str">
        <f>'[1]Dubbel (133)'!$B$105</f>
        <v>BSV-Kiel</v>
      </c>
      <c r="C49" s="63" t="s">
        <v>102</v>
      </c>
      <c r="D49" s="63" t="s">
        <v>107</v>
      </c>
    </row>
    <row r="50" spans="1:6" ht="30" customHeight="1">
      <c r="A50" s="13">
        <v>49</v>
      </c>
      <c r="B50" s="34" t="str">
        <f>'[1]Dubbel (133)'!$B$105</f>
        <v>BSV-Kiel</v>
      </c>
      <c r="C50" s="63" t="s">
        <v>103</v>
      </c>
      <c r="D50" s="63" t="s">
        <v>108</v>
      </c>
      <c r="F50" s="2" t="s">
        <v>260</v>
      </c>
    </row>
    <row r="51" spans="1:4" ht="30" customHeight="1">
      <c r="A51" s="13">
        <v>50</v>
      </c>
      <c r="B51" s="34" t="str">
        <f>'[1]Dubbel (133)'!$B$105</f>
        <v>BSV-Kiel</v>
      </c>
      <c r="C51" s="63" t="s">
        <v>104</v>
      </c>
      <c r="D51" s="63" t="s">
        <v>109</v>
      </c>
    </row>
    <row r="52" spans="1:6" ht="30" customHeight="1">
      <c r="A52" s="13">
        <v>51</v>
      </c>
      <c r="B52" s="34" t="str">
        <f>'[1]Dubbel (133)'!$B$105</f>
        <v>BSV-Kiel</v>
      </c>
      <c r="C52" s="63" t="s">
        <v>105</v>
      </c>
      <c r="D52" s="63" t="s">
        <v>110</v>
      </c>
      <c r="F52" s="2" t="s">
        <v>260</v>
      </c>
    </row>
    <row r="53" spans="1:6" ht="30" customHeight="1">
      <c r="A53" s="13">
        <v>52</v>
      </c>
      <c r="B53" s="34" t="str">
        <f>'[1]Dubbel (133)'!$B$105</f>
        <v>BSV-Kiel</v>
      </c>
      <c r="C53" s="63" t="s">
        <v>106</v>
      </c>
      <c r="D53" s="63" t="s">
        <v>111</v>
      </c>
      <c r="F53" s="2" t="s">
        <v>260</v>
      </c>
    </row>
    <row r="54" spans="1:6" ht="30" customHeight="1">
      <c r="A54" s="13">
        <v>53</v>
      </c>
      <c r="B54" s="34" t="str">
        <f>'[1]Dubbel (133)'!$B$116</f>
        <v>Carrefour vitrolles</v>
      </c>
      <c r="C54" s="63" t="s">
        <v>113</v>
      </c>
      <c r="D54" s="63" t="s">
        <v>114</v>
      </c>
      <c r="F54" s="2" t="s">
        <v>260</v>
      </c>
    </row>
    <row r="55" spans="1:6" ht="30" customHeight="1">
      <c r="A55" s="13">
        <v>54</v>
      </c>
      <c r="B55" s="34" t="str">
        <f>'[1]Dubbel (133)'!$B$116</f>
        <v>Carrefour vitrolles</v>
      </c>
      <c r="C55" s="63" t="s">
        <v>112</v>
      </c>
      <c r="D55" s="63" t="s">
        <v>117</v>
      </c>
      <c r="F55" s="2" t="s">
        <v>260</v>
      </c>
    </row>
    <row r="56" spans="1:6" ht="30" customHeight="1">
      <c r="A56" s="13">
        <v>55</v>
      </c>
      <c r="B56" s="34" t="str">
        <f>'[1]Dubbel (133)'!$B$116</f>
        <v>Carrefour vitrolles</v>
      </c>
      <c r="C56" s="63" t="s">
        <v>115</v>
      </c>
      <c r="D56" s="63" t="s">
        <v>116</v>
      </c>
      <c r="E56" s="1" t="s">
        <v>20</v>
      </c>
      <c r="F56" s="2" t="s">
        <v>260</v>
      </c>
    </row>
    <row r="57" spans="1:4" ht="30" customHeight="1">
      <c r="A57" s="13">
        <v>56</v>
      </c>
      <c r="B57" s="34" t="str">
        <f>'[1]Dubbel (133)'!$B$123</f>
        <v>Dassault Sports</v>
      </c>
      <c r="C57" s="63" t="s">
        <v>118</v>
      </c>
      <c r="D57" s="63" t="s">
        <v>123</v>
      </c>
    </row>
    <row r="58" spans="1:4" ht="30" customHeight="1">
      <c r="A58" s="13">
        <v>57</v>
      </c>
      <c r="B58" s="34" t="str">
        <f>'[1]Dubbel (133)'!$B$123</f>
        <v>Dassault Sports</v>
      </c>
      <c r="C58" s="63" t="s">
        <v>119</v>
      </c>
      <c r="D58" s="63" t="s">
        <v>71</v>
      </c>
    </row>
    <row r="59" spans="1:4" ht="30" customHeight="1">
      <c r="A59" s="13">
        <v>58</v>
      </c>
      <c r="B59" s="34" t="str">
        <f>'[1]Dubbel (133)'!$B$123</f>
        <v>Dassault Sports</v>
      </c>
      <c r="C59" s="63" t="s">
        <v>48</v>
      </c>
      <c r="D59" s="63" t="s">
        <v>124</v>
      </c>
    </row>
    <row r="60" spans="1:4" ht="30" customHeight="1">
      <c r="A60" s="13">
        <v>59</v>
      </c>
      <c r="B60" s="34" t="str">
        <f>'[1]Dubbel (133)'!$B$123</f>
        <v>Dassault Sports</v>
      </c>
      <c r="C60" s="63" t="s">
        <v>120</v>
      </c>
      <c r="D60" s="63" t="s">
        <v>125</v>
      </c>
    </row>
    <row r="61" spans="1:4" ht="30" customHeight="1">
      <c r="A61" s="13">
        <v>60</v>
      </c>
      <c r="B61" s="34" t="str">
        <f>'[1]Dubbel (133)'!$B$123</f>
        <v>Dassault Sports</v>
      </c>
      <c r="C61" s="63" t="s">
        <v>104</v>
      </c>
      <c r="D61" s="63" t="s">
        <v>126</v>
      </c>
    </row>
    <row r="62" spans="1:4" ht="30" customHeight="1">
      <c r="A62" s="13">
        <v>61</v>
      </c>
      <c r="B62" s="34" t="str">
        <f>'[1]Dubbel (133)'!$B$123</f>
        <v>Dassault Sports</v>
      </c>
      <c r="C62" s="63" t="s">
        <v>121</v>
      </c>
      <c r="D62" s="63" t="s">
        <v>127</v>
      </c>
    </row>
    <row r="63" spans="1:4" ht="30" customHeight="1">
      <c r="A63" s="13">
        <v>62</v>
      </c>
      <c r="B63" s="34" t="str">
        <f>'[1]Dubbel (133)'!$B$123</f>
        <v>Dassault Sports</v>
      </c>
      <c r="C63" s="63" t="s">
        <v>122</v>
      </c>
      <c r="D63" s="63" t="s">
        <v>67</v>
      </c>
    </row>
    <row r="64" spans="1:4" ht="30" customHeight="1">
      <c r="A64" s="13">
        <v>63</v>
      </c>
      <c r="B64" s="34" t="str">
        <f>'[1]Dubbel (133)'!$B$123</f>
        <v>Dassault Sports</v>
      </c>
      <c r="C64" s="63" t="s">
        <v>59</v>
      </c>
      <c r="D64" s="63" t="s">
        <v>128</v>
      </c>
    </row>
    <row r="65" spans="1:6" ht="30" customHeight="1">
      <c r="A65" s="13">
        <v>64</v>
      </c>
      <c r="B65" s="34" t="str">
        <f>'[1]Dubbel (133)'!$B$139</f>
        <v>FASBF - Banque de France</v>
      </c>
      <c r="C65" s="63" t="s">
        <v>129</v>
      </c>
      <c r="D65" s="63" t="s">
        <v>131</v>
      </c>
      <c r="F65" s="2" t="s">
        <v>260</v>
      </c>
    </row>
    <row r="66" spans="1:4" ht="30" customHeight="1">
      <c r="A66" s="13">
        <v>65</v>
      </c>
      <c r="B66" s="34" t="str">
        <f>'[1]Dubbel (133)'!$B$139</f>
        <v>FASBF - Banque de France</v>
      </c>
      <c r="C66" s="63" t="s">
        <v>130</v>
      </c>
      <c r="D66" s="63" t="s">
        <v>132</v>
      </c>
    </row>
    <row r="67" spans="1:6" ht="30" customHeight="1">
      <c r="A67" s="13">
        <v>66</v>
      </c>
      <c r="B67" s="34" t="str">
        <f>'[1]Dubbel (133)'!$B$139</f>
        <v>FASBF - Banque de France</v>
      </c>
      <c r="C67" s="14" t="s">
        <v>22</v>
      </c>
      <c r="D67" s="14" t="s">
        <v>230</v>
      </c>
      <c r="E67" s="82"/>
      <c r="F67" s="2" t="s">
        <v>260</v>
      </c>
    </row>
    <row r="68" spans="1:6" ht="30" customHeight="1">
      <c r="A68" s="13">
        <v>67</v>
      </c>
      <c r="B68" s="34" t="str">
        <f>'[1]Dubbel (133)'!$B$144</f>
        <v>Firmaidraet Odense</v>
      </c>
      <c r="C68" s="63" t="s">
        <v>267</v>
      </c>
      <c r="D68" s="63" t="s">
        <v>133</v>
      </c>
      <c r="F68" s="2" t="s">
        <v>260</v>
      </c>
    </row>
    <row r="69" spans="1:4" ht="30" customHeight="1">
      <c r="A69" s="13">
        <v>68</v>
      </c>
      <c r="B69" s="34" t="str">
        <f>'[1]Dubbel (133)'!$B$144</f>
        <v>Firmaidraet Odense</v>
      </c>
      <c r="C69" s="63" t="s">
        <v>257</v>
      </c>
      <c r="D69" s="63" t="s">
        <v>258</v>
      </c>
    </row>
    <row r="70" spans="1:4" ht="30" customHeight="1">
      <c r="A70" s="13">
        <v>69</v>
      </c>
      <c r="B70" s="34" t="str">
        <f>'[1]Dubbel (133)'!$B$144</f>
        <v>Firmaidraet Odense</v>
      </c>
      <c r="C70" s="63" t="s">
        <v>255</v>
      </c>
      <c r="D70" s="63" t="s">
        <v>256</v>
      </c>
    </row>
    <row r="71" spans="1:4" ht="30" customHeight="1">
      <c r="A71" s="13">
        <v>70</v>
      </c>
      <c r="B71" s="34" t="str">
        <f>'[1]Dubbel (133)'!$B$151</f>
        <v>FSKBH/SAS Petanque</v>
      </c>
      <c r="C71" s="67" t="s">
        <v>23</v>
      </c>
      <c r="D71" s="67" t="s">
        <v>24</v>
      </c>
    </row>
    <row r="72" spans="1:4" ht="30" customHeight="1">
      <c r="A72" s="13">
        <v>71</v>
      </c>
      <c r="B72" s="34" t="str">
        <f>'[1]Dubbel (133)'!$B$153</f>
        <v>HARTING AG &amp; Co. KG</v>
      </c>
      <c r="C72" s="63" t="s">
        <v>134</v>
      </c>
      <c r="D72" s="63" t="s">
        <v>136</v>
      </c>
    </row>
    <row r="73" spans="1:4" ht="30" customHeight="1">
      <c r="A73" s="13">
        <v>72</v>
      </c>
      <c r="B73" s="34" t="str">
        <f>'[1]Dubbel (133)'!$B$153</f>
        <v>HARTING AG &amp; Co. KG</v>
      </c>
      <c r="C73" s="63" t="s">
        <v>135</v>
      </c>
      <c r="D73" s="63" t="s">
        <v>137</v>
      </c>
    </row>
    <row r="74" spans="1:4" ht="30" customHeight="1">
      <c r="A74" s="13">
        <v>73</v>
      </c>
      <c r="B74" s="34" t="str">
        <f>'[1]Dubbel (133)'!$B$153</f>
        <v>HARTING AG &amp; Co. KG</v>
      </c>
      <c r="C74" s="63" t="s">
        <v>15</v>
      </c>
      <c r="D74" s="63" t="s">
        <v>138</v>
      </c>
    </row>
    <row r="75" spans="1:4" ht="30" customHeight="1">
      <c r="A75" s="13">
        <v>74</v>
      </c>
      <c r="B75" s="34" t="str">
        <f>'[1]Dubbel (133)'!$B$158</f>
        <v>Idrætsforeningen Telefonen</v>
      </c>
      <c r="C75" s="67" t="s">
        <v>25</v>
      </c>
      <c r="D75" s="67" t="s">
        <v>26</v>
      </c>
    </row>
    <row r="76" spans="1:4" ht="30" customHeight="1">
      <c r="A76" s="13">
        <v>75</v>
      </c>
      <c r="B76" s="34" t="str">
        <f>'[1]Dubbel (133)'!$B$160</f>
        <v>Lufthansa Sportverein</v>
      </c>
      <c r="C76" s="63" t="s">
        <v>97</v>
      </c>
      <c r="D76" s="63" t="s">
        <v>143</v>
      </c>
    </row>
    <row r="77" spans="1:6" ht="30" customHeight="1">
      <c r="A77" s="13">
        <v>76</v>
      </c>
      <c r="B77" s="34" t="str">
        <f>'[1]Dubbel (133)'!$B$160</f>
        <v>Lufthansa Sportverein</v>
      </c>
      <c r="C77" s="63" t="s">
        <v>139</v>
      </c>
      <c r="D77" s="63" t="s">
        <v>61</v>
      </c>
      <c r="F77" s="2" t="s">
        <v>260</v>
      </c>
    </row>
    <row r="78" spans="1:4" ht="30" customHeight="1">
      <c r="A78" s="13">
        <v>77</v>
      </c>
      <c r="B78" s="34" t="str">
        <f>'[1]Dubbel (133)'!$B$160</f>
        <v>Lufthansa Sportverein</v>
      </c>
      <c r="C78" s="63" t="s">
        <v>140</v>
      </c>
      <c r="D78" s="63" t="s">
        <v>109</v>
      </c>
    </row>
    <row r="79" spans="1:6" ht="30" customHeight="1">
      <c r="A79" s="13">
        <v>78</v>
      </c>
      <c r="B79" s="34" t="str">
        <f>'[1]Dubbel (133)'!$B$160</f>
        <v>Lufthansa Sportverein</v>
      </c>
      <c r="C79" s="63" t="s">
        <v>141</v>
      </c>
      <c r="D79" s="63" t="s">
        <v>144</v>
      </c>
      <c r="F79" s="2" t="s">
        <v>260</v>
      </c>
    </row>
    <row r="80" spans="1:4" ht="30" customHeight="1">
      <c r="A80" s="13">
        <v>79</v>
      </c>
      <c r="B80" s="34" t="str">
        <f>'[1]Dubbel (133)'!$B$168</f>
        <v>Panta Rhei</v>
      </c>
      <c r="C80" s="63" t="s">
        <v>142</v>
      </c>
      <c r="D80" s="63" t="s">
        <v>145</v>
      </c>
    </row>
    <row r="81" spans="1:6" ht="30" customHeight="1">
      <c r="A81" s="13">
        <v>80</v>
      </c>
      <c r="B81" s="34" t="str">
        <f>'[1]Dubbel (133)'!$B$170</f>
        <v>Roche Diagnostics GmbH</v>
      </c>
      <c r="C81" s="63" t="s">
        <v>146</v>
      </c>
      <c r="D81" s="63" t="s">
        <v>155</v>
      </c>
      <c r="F81" s="2" t="s">
        <v>260</v>
      </c>
    </row>
    <row r="82" spans="1:6" ht="30" customHeight="1">
      <c r="A82" s="13">
        <v>81</v>
      </c>
      <c r="B82" s="34" t="str">
        <f>'[1]Dubbel (133)'!$B$170</f>
        <v>Roche Diagnostics GmbH</v>
      </c>
      <c r="C82" s="63" t="s">
        <v>143</v>
      </c>
      <c r="D82" s="63" t="s">
        <v>77</v>
      </c>
      <c r="F82" s="2" t="s">
        <v>260</v>
      </c>
    </row>
    <row r="83" spans="1:4" ht="27.75" customHeight="1">
      <c r="A83" s="13">
        <v>82</v>
      </c>
      <c r="B83" s="34" t="str">
        <f>'[1]Dubbel (133)'!$B$170</f>
        <v>Roche Diagnostics GmbH</v>
      </c>
      <c r="C83" s="63" t="s">
        <v>147</v>
      </c>
      <c r="D83" s="63" t="s">
        <v>156</v>
      </c>
    </row>
    <row r="84" spans="1:4" ht="24">
      <c r="A84" s="13">
        <v>83</v>
      </c>
      <c r="B84" s="34" t="str">
        <f>'[1]Dubbel (133)'!$B$170</f>
        <v>Roche Diagnostics GmbH</v>
      </c>
      <c r="C84" s="63" t="s">
        <v>148</v>
      </c>
      <c r="D84" s="63" t="s">
        <v>82</v>
      </c>
    </row>
    <row r="85" spans="1:4" ht="24">
      <c r="A85" s="13">
        <v>84</v>
      </c>
      <c r="B85" s="34" t="str">
        <f>'[1]Dubbel (133)'!$B$170</f>
        <v>Roche Diagnostics GmbH</v>
      </c>
      <c r="C85" s="63" t="s">
        <v>149</v>
      </c>
      <c r="D85" s="63" t="s">
        <v>79</v>
      </c>
    </row>
    <row r="86" spans="1:6" ht="24">
      <c r="A86" s="13">
        <v>85</v>
      </c>
      <c r="B86" s="34" t="str">
        <f>'[1]Dubbel (133)'!$B$170</f>
        <v>Roche Diagnostics GmbH</v>
      </c>
      <c r="C86" s="63" t="s">
        <v>150</v>
      </c>
      <c r="D86" s="63" t="s">
        <v>157</v>
      </c>
      <c r="F86" s="2" t="s">
        <v>260</v>
      </c>
    </row>
    <row r="87" spans="1:6" ht="24">
      <c r="A87" s="13">
        <v>86</v>
      </c>
      <c r="B87" s="34" t="str">
        <f>'[1]Dubbel (133)'!$B$170</f>
        <v>Roche Diagnostics GmbH</v>
      </c>
      <c r="C87" s="63" t="s">
        <v>151</v>
      </c>
      <c r="D87" s="63" t="s">
        <v>158</v>
      </c>
      <c r="F87" s="2" t="s">
        <v>260</v>
      </c>
    </row>
    <row r="88" spans="1:4" ht="24">
      <c r="A88" s="13">
        <v>87</v>
      </c>
      <c r="B88" s="34" t="str">
        <f>'[1]Dubbel (133)'!$B$170</f>
        <v>Roche Diagnostics GmbH</v>
      </c>
      <c r="C88" s="63" t="s">
        <v>111</v>
      </c>
      <c r="D88" s="63" t="s">
        <v>47</v>
      </c>
    </row>
    <row r="89" spans="1:4" ht="24">
      <c r="A89" s="13">
        <v>88</v>
      </c>
      <c r="B89" s="34" t="str">
        <f>'[1]Dubbel (133)'!$B$170</f>
        <v>Roche Diagnostics GmbH</v>
      </c>
      <c r="C89" s="63" t="s">
        <v>89</v>
      </c>
      <c r="D89" s="63" t="s">
        <v>159</v>
      </c>
    </row>
    <row r="90" spans="1:4" ht="24">
      <c r="A90" s="13">
        <v>89</v>
      </c>
      <c r="B90" s="34" t="str">
        <f>'[1]Dubbel (133)'!$B$188</f>
        <v>RSI (RSI Sport &amp; Culture)</v>
      </c>
      <c r="C90" s="63" t="s">
        <v>52</v>
      </c>
      <c r="D90" s="63" t="s">
        <v>160</v>
      </c>
    </row>
    <row r="91" spans="1:4" ht="24">
      <c r="A91" s="13">
        <v>90</v>
      </c>
      <c r="B91" s="34" t="str">
        <f>'[1]Dubbel (133)'!$B$188</f>
        <v>RSI (RSI Sport &amp; Culture)</v>
      </c>
      <c r="C91" s="63" t="s">
        <v>152</v>
      </c>
      <c r="D91" s="63" t="s">
        <v>161</v>
      </c>
    </row>
    <row r="92" spans="1:4" ht="24">
      <c r="A92" s="13">
        <v>91</v>
      </c>
      <c r="B92" s="34" t="str">
        <f>'[1]Dubbel (133)'!$B$188</f>
        <v>RSI (RSI Sport &amp; Culture)</v>
      </c>
      <c r="C92" s="63" t="s">
        <v>153</v>
      </c>
      <c r="D92" s="63" t="s">
        <v>162</v>
      </c>
    </row>
    <row r="93" spans="1:4" ht="24">
      <c r="A93" s="13">
        <v>92</v>
      </c>
      <c r="B93" s="34" t="str">
        <f>'[1]Dubbel (133)'!$B$188</f>
        <v>RSI (RSI Sport &amp; Culture)</v>
      </c>
      <c r="C93" s="63" t="s">
        <v>154</v>
      </c>
      <c r="D93" s="63" t="s">
        <v>76</v>
      </c>
    </row>
    <row r="94" spans="1:4" ht="24">
      <c r="A94" s="13">
        <v>93</v>
      </c>
      <c r="B94" s="34" t="str">
        <f>'[1]Dubbel (133)'!$B$196</f>
        <v>SECO TOOLS</v>
      </c>
      <c r="C94" s="63" t="s">
        <v>69</v>
      </c>
      <c r="D94" s="63" t="s">
        <v>172</v>
      </c>
    </row>
    <row r="95" spans="1:6" ht="24">
      <c r="A95" s="13">
        <v>94</v>
      </c>
      <c r="B95" s="34" t="str">
        <f>'[1]Dubbel (133)'!$B$196</f>
        <v>SECO TOOLS</v>
      </c>
      <c r="C95" s="63" t="s">
        <v>163</v>
      </c>
      <c r="D95" s="63" t="s">
        <v>173</v>
      </c>
      <c r="F95" s="2" t="s">
        <v>260</v>
      </c>
    </row>
    <row r="96" spans="1:4" ht="24">
      <c r="A96" s="13">
        <v>95</v>
      </c>
      <c r="B96" s="34" t="str">
        <f>'[1]Dubbel (133)'!$B$196</f>
        <v>SECO TOOLS</v>
      </c>
      <c r="C96" s="63" t="s">
        <v>164</v>
      </c>
      <c r="D96" s="63" t="s">
        <v>174</v>
      </c>
    </row>
    <row r="97" spans="1:4" ht="24">
      <c r="A97" s="13">
        <v>96</v>
      </c>
      <c r="B97" s="34" t="str">
        <f>'[1]Dubbel (133)'!$B$202</f>
        <v>Sparkasse Bielefeld</v>
      </c>
      <c r="C97" s="63" t="s">
        <v>165</v>
      </c>
      <c r="D97" s="63" t="s">
        <v>144</v>
      </c>
    </row>
    <row r="98" spans="1:4" ht="24">
      <c r="A98" s="13">
        <v>97</v>
      </c>
      <c r="B98" s="34" t="str">
        <f>'[1]Dubbel (133)'!$B$202</f>
        <v>Sparkasse Bielefeld</v>
      </c>
      <c r="C98" s="63" t="s">
        <v>77</v>
      </c>
      <c r="D98" s="63" t="s">
        <v>136</v>
      </c>
    </row>
    <row r="99" spans="1:4" ht="24">
      <c r="A99" s="13">
        <v>98</v>
      </c>
      <c r="B99" s="34" t="str">
        <f>'[1]Dubbel (133)'!$B$202</f>
        <v>Sparkasse Bielefeld</v>
      </c>
      <c r="C99" s="63" t="s">
        <v>87</v>
      </c>
      <c r="D99" s="63" t="s">
        <v>175</v>
      </c>
    </row>
    <row r="100" spans="1:4" ht="24">
      <c r="A100" s="13">
        <v>99</v>
      </c>
      <c r="B100" s="34" t="str">
        <f>'[1]Dubbel (133)'!$B$202</f>
        <v>Sparkasse Bielefeld</v>
      </c>
      <c r="C100" s="63" t="s">
        <v>166</v>
      </c>
      <c r="D100" s="63" t="s">
        <v>176</v>
      </c>
    </row>
    <row r="101" spans="1:4" ht="24">
      <c r="A101" s="13">
        <v>100</v>
      </c>
      <c r="B101" s="34" t="str">
        <f>'[1]Dubbel (133)'!$B$210</f>
        <v>SV Weiß-Blau Allianz Hamburg e.V.</v>
      </c>
      <c r="C101" s="63" t="s">
        <v>167</v>
      </c>
      <c r="D101" s="63" t="s">
        <v>177</v>
      </c>
    </row>
    <row r="102" spans="1:4" ht="24">
      <c r="A102" s="13">
        <v>101</v>
      </c>
      <c r="B102" s="34" t="str">
        <f>'[1]Dubbel (133)'!$B$210</f>
        <v>SV Weiß-Blau Allianz Hamburg e.V.</v>
      </c>
      <c r="C102" s="63" t="s">
        <v>104</v>
      </c>
      <c r="D102" s="63" t="s">
        <v>178</v>
      </c>
    </row>
    <row r="103" spans="1:4" ht="24">
      <c r="A103" s="13">
        <v>102</v>
      </c>
      <c r="B103" s="34" t="str">
        <f>'[1]Dubbel (133)'!$B$210</f>
        <v>SV Weiß-Blau Allianz Hamburg e.V.</v>
      </c>
      <c r="C103" s="63" t="s">
        <v>168</v>
      </c>
      <c r="D103" s="63" t="s">
        <v>104</v>
      </c>
    </row>
    <row r="104" spans="1:4" ht="24">
      <c r="A104" s="13">
        <v>103</v>
      </c>
      <c r="B104" s="34" t="str">
        <f>'[1]Dubbel (133)'!$B$216</f>
        <v>TDC A/S Denmark</v>
      </c>
      <c r="C104" s="63" t="s">
        <v>169</v>
      </c>
      <c r="D104" s="63" t="s">
        <v>143</v>
      </c>
    </row>
    <row r="105" spans="1:4" ht="24">
      <c r="A105" s="13">
        <v>104</v>
      </c>
      <c r="B105" s="34" t="str">
        <f>'[1]Dubbel (133)'!$B$216</f>
        <v>TDC A/S Denmark</v>
      </c>
      <c r="C105" s="63" t="s">
        <v>170</v>
      </c>
      <c r="D105" s="63" t="s">
        <v>179</v>
      </c>
    </row>
    <row r="106" spans="1:4" ht="24">
      <c r="A106" s="13">
        <v>105</v>
      </c>
      <c r="B106" s="34" t="str">
        <f>'[1]Dubbel (133)'!$B$216</f>
        <v>TDC A/S Denmark</v>
      </c>
      <c r="C106" s="63" t="s">
        <v>171</v>
      </c>
      <c r="D106" s="63" t="s">
        <v>180</v>
      </c>
    </row>
    <row r="107" spans="1:5" ht="24">
      <c r="A107" s="13">
        <v>106</v>
      </c>
      <c r="B107" s="34" t="str">
        <f>'[1]Dubbel (133)'!$B$223</f>
        <v>Team Papendal</v>
      </c>
      <c r="C107" s="60" t="s">
        <v>181</v>
      </c>
      <c r="D107" s="14" t="s">
        <v>182</v>
      </c>
      <c r="E107" s="77" t="s">
        <v>259</v>
      </c>
    </row>
    <row r="108" spans="1:4" ht="24">
      <c r="A108" s="13">
        <v>107</v>
      </c>
      <c r="B108" s="34" t="str">
        <f>'[1]Dubbel (133)'!$B$224</f>
        <v>TSF-sydhavsoerne</v>
      </c>
      <c r="C108" s="63" t="s">
        <v>183</v>
      </c>
      <c r="D108" s="63" t="s">
        <v>184</v>
      </c>
    </row>
    <row r="109" spans="1:4" ht="24">
      <c r="A109" s="13">
        <v>108</v>
      </c>
      <c r="B109" s="34" t="str">
        <f>'[1]Dubbel (133)'!$B$224</f>
        <v>TSF-sydhavsoerne</v>
      </c>
      <c r="C109" s="63" t="s">
        <v>184</v>
      </c>
      <c r="D109" s="63" t="s">
        <v>194</v>
      </c>
    </row>
    <row r="110" spans="1:4" ht="24">
      <c r="A110" s="13">
        <v>109</v>
      </c>
      <c r="B110" s="34" t="str">
        <f>'[1]Dubbel (133)'!$B$224</f>
        <v>TSF-sydhavsoerne</v>
      </c>
      <c r="C110" s="63" t="s">
        <v>185</v>
      </c>
      <c r="D110" s="63" t="s">
        <v>145</v>
      </c>
    </row>
    <row r="111" spans="1:4" ht="24">
      <c r="A111" s="13">
        <v>110</v>
      </c>
      <c r="B111" s="34" t="str">
        <f>'[1]Dubbel (133)'!$B$224</f>
        <v>TSF-sydhavsoerne</v>
      </c>
      <c r="C111" s="63" t="s">
        <v>186</v>
      </c>
      <c r="D111" s="63" t="s">
        <v>195</v>
      </c>
    </row>
    <row r="112" spans="1:4" ht="24">
      <c r="A112" s="13">
        <v>111</v>
      </c>
      <c r="B112" s="34" t="str">
        <f>'[1]Dubbel (133)'!$B$224</f>
        <v>TSF-sydhavsoerne</v>
      </c>
      <c r="C112" s="63" t="s">
        <v>187</v>
      </c>
      <c r="D112" s="63" t="s">
        <v>196</v>
      </c>
    </row>
    <row r="113" spans="1:4" ht="24">
      <c r="A113" s="13">
        <v>112</v>
      </c>
      <c r="B113" s="34" t="str">
        <f>'[1]Dubbel (133)'!$B$224</f>
        <v>TSF-sydhavsoerne</v>
      </c>
      <c r="C113" s="63" t="s">
        <v>188</v>
      </c>
      <c r="D113" s="63" t="s">
        <v>197</v>
      </c>
    </row>
    <row r="114" spans="1:4" ht="24">
      <c r="A114" s="13">
        <v>113</v>
      </c>
      <c r="B114" s="34" t="str">
        <f>'[1]Dubbel (133)'!$B$224</f>
        <v>TSF-sydhavsoerne</v>
      </c>
      <c r="C114" s="63" t="s">
        <v>189</v>
      </c>
      <c r="D114" s="63" t="s">
        <v>198</v>
      </c>
    </row>
    <row r="115" spans="1:4" ht="24">
      <c r="A115" s="13">
        <v>114</v>
      </c>
      <c r="B115" s="34" t="str">
        <f>'[1]Dubbel (133)'!$B$224</f>
        <v>TSF-sydhavsoerne</v>
      </c>
      <c r="C115" s="63" t="s">
        <v>184</v>
      </c>
      <c r="D115" s="63" t="s">
        <v>199</v>
      </c>
    </row>
    <row r="116" spans="1:4" ht="24">
      <c r="A116" s="13">
        <v>115</v>
      </c>
      <c r="B116" s="34" t="str">
        <f>'[1]Dubbel (133)'!$B$224</f>
        <v>TSF-sydhavsoerne</v>
      </c>
      <c r="C116" s="63" t="s">
        <v>190</v>
      </c>
      <c r="D116" s="63" t="s">
        <v>200</v>
      </c>
    </row>
    <row r="117" spans="1:6" ht="24">
      <c r="A117" s="13">
        <v>116</v>
      </c>
      <c r="B117" s="34" t="str">
        <f>'[1]Dubbel (133)'!$B$224</f>
        <v>TSF-sydhavsoerne</v>
      </c>
      <c r="C117" s="63" t="s">
        <v>191</v>
      </c>
      <c r="D117" s="63" t="s">
        <v>201</v>
      </c>
      <c r="F117" s="2" t="s">
        <v>260</v>
      </c>
    </row>
    <row r="118" spans="1:4" ht="24">
      <c r="A118" s="13">
        <v>117</v>
      </c>
      <c r="B118" s="34" t="str">
        <f>'[1]Dubbel (133)'!$B$224</f>
        <v>TSF-sydhavsoerne</v>
      </c>
      <c r="C118" s="63" t="s">
        <v>192</v>
      </c>
      <c r="D118" s="63" t="s">
        <v>170</v>
      </c>
    </row>
    <row r="119" spans="1:4" ht="24">
      <c r="A119" s="13">
        <v>118</v>
      </c>
      <c r="B119" s="34" t="str">
        <f>'[1]Dubbel (133)'!$B$224</f>
        <v>TSF-sydhavsoerne</v>
      </c>
      <c r="C119" s="63" t="s">
        <v>193</v>
      </c>
      <c r="D119" s="63" t="s">
        <v>202</v>
      </c>
    </row>
    <row r="120" spans="1:4" ht="24">
      <c r="A120" s="13">
        <v>119</v>
      </c>
      <c r="B120" s="34" t="str">
        <f>'[1]Dubbel (133)'!$B$248</f>
        <v>Universiteit Gent</v>
      </c>
      <c r="C120" s="63" t="s">
        <v>203</v>
      </c>
      <c r="D120" s="63" t="s">
        <v>210</v>
      </c>
    </row>
    <row r="121" spans="1:4" ht="24">
      <c r="A121" s="13">
        <v>120</v>
      </c>
      <c r="B121" s="34" t="str">
        <f>'[1]Dubbel (133)'!$B$248</f>
        <v>Universiteit Gent</v>
      </c>
      <c r="C121" s="63" t="s">
        <v>204</v>
      </c>
      <c r="D121" s="63" t="s">
        <v>211</v>
      </c>
    </row>
    <row r="122" spans="1:6" ht="24">
      <c r="A122" s="13">
        <v>121</v>
      </c>
      <c r="B122" s="34" t="str">
        <f>'[1]Dubbel (133)'!$B$248</f>
        <v>Universiteit Gent</v>
      </c>
      <c r="C122" s="63" t="s">
        <v>205</v>
      </c>
      <c r="D122" s="63" t="s">
        <v>212</v>
      </c>
      <c r="F122" s="2" t="s">
        <v>260</v>
      </c>
    </row>
    <row r="123" spans="1:4" ht="24">
      <c r="A123" s="13">
        <v>122</v>
      </c>
      <c r="B123" s="34" t="str">
        <f>'[1]Dubbel (133)'!$B$254</f>
        <v>US Aviation Civile Méteo France</v>
      </c>
      <c r="C123" s="63" t="s">
        <v>206</v>
      </c>
      <c r="D123" s="63" t="s">
        <v>213</v>
      </c>
    </row>
    <row r="124" spans="1:4" ht="24">
      <c r="A124" s="13">
        <v>123</v>
      </c>
      <c r="B124" s="34" t="str">
        <f>'[1]Dubbel (133)'!$B$254</f>
        <v>US Aviation Civile Méteo France</v>
      </c>
      <c r="C124" s="63" t="s">
        <v>207</v>
      </c>
      <c r="D124" s="63" t="s">
        <v>214</v>
      </c>
    </row>
    <row r="125" spans="1:5" ht="24">
      <c r="A125" s="13">
        <v>124</v>
      </c>
      <c r="B125" s="34" t="str">
        <f>'[1]Dubbel (133)'!$B$254</f>
        <v>US Aviation Civile Méteo France</v>
      </c>
      <c r="C125" s="63" t="s">
        <v>208</v>
      </c>
      <c r="D125" s="63" t="s">
        <v>215</v>
      </c>
      <c r="E125" s="1" t="s">
        <v>28</v>
      </c>
    </row>
    <row r="126" spans="1:6" ht="24">
      <c r="A126" s="13">
        <v>125</v>
      </c>
      <c r="B126" s="34" t="str">
        <f>'[1]Dubbel (133)'!$B$254</f>
        <v>US Aviation Civile Méteo France</v>
      </c>
      <c r="C126" s="63" t="s">
        <v>209</v>
      </c>
      <c r="D126" s="63" t="s">
        <v>216</v>
      </c>
      <c r="E126" s="1" t="s">
        <v>27</v>
      </c>
      <c r="F126" s="2" t="s">
        <v>260</v>
      </c>
    </row>
    <row r="127" spans="1:6" ht="24">
      <c r="A127" s="13">
        <v>126</v>
      </c>
      <c r="B127" s="34" t="str">
        <f>'[1]Dubbel (133)'!$B$264</f>
        <v>USAC ANGERS</v>
      </c>
      <c r="C127" s="63" t="s">
        <v>217</v>
      </c>
      <c r="D127" s="63" t="s">
        <v>224</v>
      </c>
      <c r="F127" s="2" t="s">
        <v>260</v>
      </c>
    </row>
    <row r="128" spans="1:6" ht="24">
      <c r="A128" s="13">
        <v>127</v>
      </c>
      <c r="B128" s="34" t="str">
        <f>'[1]Dubbel (133)'!$B$264</f>
        <v>USAC ANGERS</v>
      </c>
      <c r="C128" s="63" t="s">
        <v>218</v>
      </c>
      <c r="D128" s="63" t="s">
        <v>129</v>
      </c>
      <c r="F128" s="2" t="s">
        <v>260</v>
      </c>
    </row>
    <row r="129" spans="1:6" ht="24">
      <c r="A129" s="13">
        <v>128</v>
      </c>
      <c r="B129" s="34" t="str">
        <f>'[1]Dubbel (133)'!$B$264</f>
        <v>USAC ANGERS</v>
      </c>
      <c r="C129" s="63" t="s">
        <v>219</v>
      </c>
      <c r="D129" s="63" t="s">
        <v>225</v>
      </c>
      <c r="F129" s="2" t="s">
        <v>260</v>
      </c>
    </row>
    <row r="130" spans="1:4" ht="24">
      <c r="A130" s="13">
        <v>129</v>
      </c>
      <c r="B130" s="34" t="str">
        <f>'[1]Dubbel (133)'!$B$264</f>
        <v>USAC ANGERS</v>
      </c>
      <c r="C130" s="63" t="s">
        <v>220</v>
      </c>
      <c r="D130" s="63" t="s">
        <v>226</v>
      </c>
    </row>
    <row r="131" spans="1:4" ht="24">
      <c r="A131" s="13">
        <v>130</v>
      </c>
      <c r="B131" s="34" t="str">
        <f>'[1]Dubbel (133)'!$B$272</f>
        <v>Vattenfalls IF</v>
      </c>
      <c r="C131" s="63" t="s">
        <v>221</v>
      </c>
      <c r="D131" s="63" t="s">
        <v>227</v>
      </c>
    </row>
    <row r="132" spans="1:4" ht="24">
      <c r="A132" s="13">
        <v>131</v>
      </c>
      <c r="B132" s="34" t="str">
        <f>'[1]Dubbel (133)'!$B$272</f>
        <v>Vattenfalls IF</v>
      </c>
      <c r="C132" s="63" t="s">
        <v>222</v>
      </c>
      <c r="D132" s="63" t="s">
        <v>175</v>
      </c>
    </row>
    <row r="133" spans="1:4" ht="24">
      <c r="A133" s="13">
        <v>132</v>
      </c>
      <c r="B133" s="34" t="str">
        <f>'[1]Dubbel (133)'!$B$277</f>
        <v>petanque Serbia</v>
      </c>
      <c r="C133" s="67" t="s">
        <v>223</v>
      </c>
      <c r="D133" s="67" t="s">
        <v>228</v>
      </c>
    </row>
    <row r="134" spans="1:4" ht="24">
      <c r="A134" s="13">
        <v>133</v>
      </c>
      <c r="B134" s="14" t="s">
        <v>274</v>
      </c>
      <c r="C134" s="14" t="s">
        <v>275</v>
      </c>
      <c r="D134" s="14" t="s">
        <v>276</v>
      </c>
    </row>
    <row r="135" spans="1:4" ht="24">
      <c r="A135" s="13">
        <v>134</v>
      </c>
      <c r="B135" s="14" t="s">
        <v>233</v>
      </c>
      <c r="C135" s="68" t="s">
        <v>235</v>
      </c>
      <c r="D135" s="69" t="s">
        <v>236</v>
      </c>
    </row>
    <row r="136" spans="1:5" ht="24">
      <c r="A136" s="13">
        <v>135</v>
      </c>
      <c r="B136" s="14" t="s">
        <v>239</v>
      </c>
      <c r="C136" s="14" t="s">
        <v>237</v>
      </c>
      <c r="D136" s="14" t="s">
        <v>238</v>
      </c>
      <c r="E136" s="1" t="s">
        <v>240</v>
      </c>
    </row>
    <row r="137" spans="1:4" ht="24">
      <c r="A137" s="13">
        <v>136</v>
      </c>
      <c r="B137" s="14" t="s">
        <v>234</v>
      </c>
      <c r="C137" s="14" t="s">
        <v>21</v>
      </c>
      <c r="D137" s="14" t="s">
        <v>19</v>
      </c>
    </row>
  </sheetData>
  <sheetProtection/>
  <conditionalFormatting sqref="D39 E29 C34:C39 C29:C30 C32 C17:C27 C135 C2:C15 C68:C133 C42:C66">
    <cfRule type="cellIs" priority="4" dxfId="0" operator="equal" stopIfTrue="1">
      <formula>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X45" sqref="X45"/>
    </sheetView>
  </sheetViews>
  <sheetFormatPr defaultColWidth="9.140625" defaultRowHeight="12.75"/>
  <cols>
    <col min="1" max="1" width="9.140625" style="71" customWidth="1"/>
    <col min="4" max="4" width="6.00390625" style="0" customWidth="1"/>
    <col min="5" max="5" width="9.140625" style="71" customWidth="1"/>
    <col min="8" max="8" width="5.8515625" style="0" customWidth="1"/>
    <col min="9" max="9" width="9.140625" style="71" customWidth="1"/>
    <col min="12" max="12" width="5.140625" style="0" customWidth="1"/>
    <col min="13" max="13" width="9.140625" style="71" customWidth="1"/>
  </cols>
  <sheetData>
    <row r="1" spans="1:13" ht="12.75">
      <c r="A1" s="76" t="s">
        <v>0</v>
      </c>
      <c r="E1" s="76" t="s">
        <v>2</v>
      </c>
      <c r="I1" s="76" t="s">
        <v>1</v>
      </c>
      <c r="M1" s="76" t="s">
        <v>5</v>
      </c>
    </row>
    <row r="2" spans="1:15" ht="12.75">
      <c r="A2" s="75" t="s">
        <v>254</v>
      </c>
      <c r="B2" s="44" t="s">
        <v>241</v>
      </c>
      <c r="C2" s="44" t="s">
        <v>241</v>
      </c>
      <c r="E2" s="75" t="s">
        <v>254</v>
      </c>
      <c r="F2" s="44" t="s">
        <v>241</v>
      </c>
      <c r="G2" s="44" t="s">
        <v>241</v>
      </c>
      <c r="I2" s="75" t="s">
        <v>254</v>
      </c>
      <c r="J2" s="44" t="s">
        <v>241</v>
      </c>
      <c r="K2" s="44" t="s">
        <v>241</v>
      </c>
      <c r="M2" s="75" t="s">
        <v>254</v>
      </c>
      <c r="N2" s="44" t="s">
        <v>241</v>
      </c>
      <c r="O2" s="44" t="s">
        <v>241</v>
      </c>
    </row>
    <row r="3" spans="1:15" ht="12.75">
      <c r="A3" s="73" t="s">
        <v>242</v>
      </c>
      <c r="B3">
        <v>1</v>
      </c>
      <c r="C3">
        <v>68</v>
      </c>
      <c r="E3" s="72" t="s">
        <v>242</v>
      </c>
      <c r="F3">
        <v>58</v>
      </c>
      <c r="G3">
        <v>121</v>
      </c>
      <c r="I3" s="72" t="s">
        <v>242</v>
      </c>
      <c r="J3">
        <v>48</v>
      </c>
      <c r="K3">
        <v>103</v>
      </c>
      <c r="M3" s="72" t="s">
        <v>242</v>
      </c>
      <c r="N3" s="83">
        <v>25</v>
      </c>
      <c r="O3">
        <v>81</v>
      </c>
    </row>
    <row r="4" spans="1:15" ht="12.75">
      <c r="A4" s="73" t="s">
        <v>243</v>
      </c>
      <c r="B4">
        <v>2</v>
      </c>
      <c r="C4">
        <v>69</v>
      </c>
      <c r="E4" s="73" t="s">
        <v>243</v>
      </c>
      <c r="F4">
        <v>59</v>
      </c>
      <c r="G4">
        <v>122</v>
      </c>
      <c r="I4" s="73" t="s">
        <v>243</v>
      </c>
      <c r="J4">
        <v>49</v>
      </c>
      <c r="K4">
        <v>104</v>
      </c>
      <c r="M4" s="73" t="s">
        <v>243</v>
      </c>
      <c r="N4">
        <v>26</v>
      </c>
      <c r="O4">
        <v>82</v>
      </c>
    </row>
    <row r="5" spans="1:15" ht="12.75">
      <c r="A5" s="73" t="s">
        <v>244</v>
      </c>
      <c r="B5">
        <v>3</v>
      </c>
      <c r="C5">
        <v>70</v>
      </c>
      <c r="E5" s="73" t="s">
        <v>244</v>
      </c>
      <c r="F5">
        <v>60</v>
      </c>
      <c r="G5">
        <v>123</v>
      </c>
      <c r="I5" s="73" t="s">
        <v>244</v>
      </c>
      <c r="J5">
        <v>50</v>
      </c>
      <c r="K5">
        <v>105</v>
      </c>
      <c r="M5" s="73" t="s">
        <v>244</v>
      </c>
      <c r="N5">
        <v>27</v>
      </c>
      <c r="O5">
        <v>83</v>
      </c>
    </row>
    <row r="6" spans="1:15" ht="12.75">
      <c r="A6" s="73" t="s">
        <v>245</v>
      </c>
      <c r="B6">
        <v>4</v>
      </c>
      <c r="C6">
        <v>71</v>
      </c>
      <c r="E6" s="73" t="s">
        <v>245</v>
      </c>
      <c r="F6">
        <v>61</v>
      </c>
      <c r="G6">
        <v>124</v>
      </c>
      <c r="I6" s="73" t="s">
        <v>245</v>
      </c>
      <c r="J6">
        <v>51</v>
      </c>
      <c r="K6" s="86">
        <v>106</v>
      </c>
      <c r="M6" s="73" t="s">
        <v>245</v>
      </c>
      <c r="N6">
        <v>28</v>
      </c>
      <c r="O6">
        <v>84</v>
      </c>
    </row>
    <row r="7" spans="1:15" ht="12.75">
      <c r="A7" s="73" t="s">
        <v>246</v>
      </c>
      <c r="B7">
        <v>5</v>
      </c>
      <c r="C7">
        <v>72</v>
      </c>
      <c r="E7" s="73" t="s">
        <v>246</v>
      </c>
      <c r="F7">
        <v>62</v>
      </c>
      <c r="G7">
        <v>125</v>
      </c>
      <c r="I7" s="73" t="s">
        <v>246</v>
      </c>
      <c r="J7">
        <v>52</v>
      </c>
      <c r="K7">
        <v>107</v>
      </c>
      <c r="M7" s="73" t="s">
        <v>246</v>
      </c>
      <c r="N7">
        <v>29</v>
      </c>
      <c r="O7">
        <v>85</v>
      </c>
    </row>
    <row r="8" spans="1:15" ht="12.75">
      <c r="A8" s="73" t="s">
        <v>247</v>
      </c>
      <c r="B8">
        <v>6</v>
      </c>
      <c r="C8">
        <v>73</v>
      </c>
      <c r="E8" s="73" t="s">
        <v>247</v>
      </c>
      <c r="F8">
        <v>63</v>
      </c>
      <c r="G8">
        <v>126</v>
      </c>
      <c r="I8" s="73" t="s">
        <v>247</v>
      </c>
      <c r="J8">
        <v>53</v>
      </c>
      <c r="K8">
        <v>108</v>
      </c>
      <c r="M8" s="73" t="s">
        <v>247</v>
      </c>
      <c r="N8">
        <v>30</v>
      </c>
      <c r="O8">
        <v>86</v>
      </c>
    </row>
    <row r="9" spans="1:15" ht="12.75">
      <c r="A9" s="73" t="s">
        <v>248</v>
      </c>
      <c r="B9">
        <v>7</v>
      </c>
      <c r="C9">
        <v>74</v>
      </c>
      <c r="E9" s="73" t="s">
        <v>248</v>
      </c>
      <c r="F9">
        <v>64</v>
      </c>
      <c r="G9">
        <v>127</v>
      </c>
      <c r="I9" s="73" t="s">
        <v>248</v>
      </c>
      <c r="J9">
        <v>54</v>
      </c>
      <c r="K9" s="79">
        <v>109</v>
      </c>
      <c r="M9" s="73" t="s">
        <v>248</v>
      </c>
      <c r="N9">
        <v>31</v>
      </c>
      <c r="O9">
        <v>87</v>
      </c>
    </row>
    <row r="10" spans="1:15" ht="12.75">
      <c r="A10" s="73" t="s">
        <v>249</v>
      </c>
      <c r="B10">
        <v>8</v>
      </c>
      <c r="C10">
        <v>75</v>
      </c>
      <c r="E10" s="73" t="s">
        <v>249</v>
      </c>
      <c r="F10">
        <v>65</v>
      </c>
      <c r="G10">
        <v>128</v>
      </c>
      <c r="I10" s="73" t="s">
        <v>249</v>
      </c>
      <c r="J10">
        <v>55</v>
      </c>
      <c r="K10">
        <v>110</v>
      </c>
      <c r="M10" s="73" t="s">
        <v>249</v>
      </c>
      <c r="N10">
        <v>32</v>
      </c>
      <c r="O10">
        <v>88</v>
      </c>
    </row>
    <row r="11" spans="1:15" ht="12.75">
      <c r="A11" s="73" t="s">
        <v>250</v>
      </c>
      <c r="B11">
        <v>9</v>
      </c>
      <c r="C11">
        <v>76</v>
      </c>
      <c r="E11" s="73" t="s">
        <v>250</v>
      </c>
      <c r="F11">
        <v>66</v>
      </c>
      <c r="G11">
        <v>129</v>
      </c>
      <c r="I11" s="73" t="s">
        <v>250</v>
      </c>
      <c r="J11">
        <v>56</v>
      </c>
      <c r="K11">
        <v>111</v>
      </c>
      <c r="M11" s="73" t="s">
        <v>250</v>
      </c>
      <c r="N11">
        <v>33</v>
      </c>
      <c r="O11">
        <v>89</v>
      </c>
    </row>
    <row r="12" spans="1:15" ht="12.75">
      <c r="A12" s="73" t="s">
        <v>251</v>
      </c>
      <c r="B12">
        <v>10</v>
      </c>
      <c r="C12">
        <v>77</v>
      </c>
      <c r="E12" s="73" t="s">
        <v>251</v>
      </c>
      <c r="F12">
        <v>67</v>
      </c>
      <c r="G12">
        <v>130</v>
      </c>
      <c r="I12" s="73" t="s">
        <v>251</v>
      </c>
      <c r="J12">
        <v>57</v>
      </c>
      <c r="K12">
        <v>112</v>
      </c>
      <c r="M12" s="73" t="s">
        <v>251</v>
      </c>
      <c r="N12">
        <v>34</v>
      </c>
      <c r="O12">
        <v>90</v>
      </c>
    </row>
    <row r="13" spans="1:15" ht="12.75">
      <c r="A13" s="73" t="s">
        <v>252</v>
      </c>
      <c r="B13">
        <v>11</v>
      </c>
      <c r="C13">
        <v>78</v>
      </c>
      <c r="E13" s="73" t="s">
        <v>252</v>
      </c>
      <c r="F13">
        <v>1</v>
      </c>
      <c r="G13">
        <v>131</v>
      </c>
      <c r="I13" s="73" t="s">
        <v>252</v>
      </c>
      <c r="J13">
        <v>136</v>
      </c>
      <c r="K13">
        <v>65</v>
      </c>
      <c r="M13" s="73" t="s">
        <v>252</v>
      </c>
      <c r="N13">
        <v>35</v>
      </c>
      <c r="O13" s="79">
        <v>91</v>
      </c>
    </row>
    <row r="14" spans="1:15" ht="12.75">
      <c r="A14" s="73" t="s">
        <v>253</v>
      </c>
      <c r="B14">
        <v>12</v>
      </c>
      <c r="C14">
        <v>79</v>
      </c>
      <c r="E14" s="73" t="s">
        <v>253</v>
      </c>
      <c r="F14">
        <v>2</v>
      </c>
      <c r="G14">
        <v>132</v>
      </c>
      <c r="I14" s="73" t="s">
        <v>253</v>
      </c>
      <c r="J14">
        <v>59</v>
      </c>
      <c r="K14">
        <v>114</v>
      </c>
      <c r="M14" s="73" t="s">
        <v>253</v>
      </c>
      <c r="N14">
        <v>36</v>
      </c>
      <c r="O14" s="79">
        <v>92</v>
      </c>
    </row>
    <row r="15" spans="1:15" ht="12.75">
      <c r="A15" s="73">
        <v>1</v>
      </c>
      <c r="B15">
        <v>13</v>
      </c>
      <c r="C15">
        <v>80</v>
      </c>
      <c r="E15" s="73">
        <v>1</v>
      </c>
      <c r="F15">
        <v>3</v>
      </c>
      <c r="G15">
        <v>133</v>
      </c>
      <c r="I15" s="73">
        <v>1</v>
      </c>
      <c r="J15">
        <v>60</v>
      </c>
      <c r="K15">
        <v>115</v>
      </c>
      <c r="M15" s="73">
        <v>1</v>
      </c>
      <c r="N15">
        <v>37</v>
      </c>
      <c r="O15" s="79">
        <v>93</v>
      </c>
    </row>
    <row r="16" spans="1:15" ht="12.75">
      <c r="A16" s="73">
        <v>2</v>
      </c>
      <c r="B16">
        <v>14</v>
      </c>
      <c r="C16">
        <v>81</v>
      </c>
      <c r="E16" s="73">
        <v>2</v>
      </c>
      <c r="F16">
        <v>135</v>
      </c>
      <c r="G16">
        <v>134</v>
      </c>
      <c r="I16" s="73">
        <v>2</v>
      </c>
      <c r="J16">
        <v>61</v>
      </c>
      <c r="K16">
        <v>116</v>
      </c>
      <c r="M16" s="73">
        <v>2</v>
      </c>
      <c r="N16" s="79">
        <v>38</v>
      </c>
      <c r="O16">
        <v>94</v>
      </c>
    </row>
    <row r="17" spans="1:15" ht="12.75">
      <c r="A17" s="73">
        <v>3</v>
      </c>
      <c r="B17">
        <v>15</v>
      </c>
      <c r="C17">
        <v>82</v>
      </c>
      <c r="E17" s="73">
        <v>3</v>
      </c>
      <c r="F17">
        <v>5</v>
      </c>
      <c r="G17">
        <v>68</v>
      </c>
      <c r="I17" s="73">
        <v>3</v>
      </c>
      <c r="J17">
        <v>62</v>
      </c>
      <c r="K17">
        <v>117</v>
      </c>
      <c r="M17" s="73">
        <v>3</v>
      </c>
      <c r="N17">
        <v>39</v>
      </c>
      <c r="O17" s="79">
        <v>95</v>
      </c>
    </row>
    <row r="18" spans="1:15" ht="12.75">
      <c r="A18" s="73">
        <v>4</v>
      </c>
      <c r="B18">
        <v>16</v>
      </c>
      <c r="C18">
        <v>83</v>
      </c>
      <c r="E18" s="73">
        <v>4</v>
      </c>
      <c r="F18">
        <v>6</v>
      </c>
      <c r="G18">
        <v>69</v>
      </c>
      <c r="I18" s="73">
        <v>4</v>
      </c>
      <c r="J18">
        <v>63</v>
      </c>
      <c r="K18">
        <v>118</v>
      </c>
      <c r="M18" s="73">
        <v>4</v>
      </c>
      <c r="N18" s="83">
        <v>40</v>
      </c>
      <c r="O18">
        <v>96</v>
      </c>
    </row>
    <row r="19" spans="1:15" ht="12.75">
      <c r="A19" s="73">
        <v>5</v>
      </c>
      <c r="B19">
        <v>17</v>
      </c>
      <c r="C19">
        <v>84</v>
      </c>
      <c r="E19" s="73">
        <v>5</v>
      </c>
      <c r="F19">
        <v>7</v>
      </c>
      <c r="G19">
        <v>70</v>
      </c>
      <c r="I19" s="73">
        <v>5</v>
      </c>
      <c r="J19">
        <v>64</v>
      </c>
      <c r="K19" s="79">
        <v>119</v>
      </c>
      <c r="M19" s="73">
        <v>5</v>
      </c>
      <c r="N19">
        <v>41</v>
      </c>
      <c r="O19">
        <v>97</v>
      </c>
    </row>
    <row r="20" spans="1:15" ht="12.75">
      <c r="A20" s="73">
        <v>6</v>
      </c>
      <c r="B20">
        <v>18</v>
      </c>
      <c r="C20">
        <v>85</v>
      </c>
      <c r="E20" s="73">
        <v>6</v>
      </c>
      <c r="F20">
        <v>8</v>
      </c>
      <c r="G20">
        <v>71</v>
      </c>
      <c r="I20" s="73">
        <v>6</v>
      </c>
      <c r="J20">
        <v>135</v>
      </c>
      <c r="K20" s="79">
        <v>120</v>
      </c>
      <c r="M20" s="73">
        <v>6</v>
      </c>
      <c r="N20">
        <v>42</v>
      </c>
      <c r="O20">
        <v>98</v>
      </c>
    </row>
    <row r="21" spans="1:15" ht="12.75">
      <c r="A21" s="73">
        <v>7</v>
      </c>
      <c r="B21">
        <v>19</v>
      </c>
      <c r="C21">
        <v>86</v>
      </c>
      <c r="E21" s="73">
        <v>7</v>
      </c>
      <c r="F21">
        <v>9</v>
      </c>
      <c r="G21">
        <v>72</v>
      </c>
      <c r="I21" s="73">
        <v>7</v>
      </c>
      <c r="J21">
        <v>66</v>
      </c>
      <c r="K21">
        <v>121</v>
      </c>
      <c r="M21" s="73">
        <v>7</v>
      </c>
      <c r="N21">
        <v>43</v>
      </c>
      <c r="O21">
        <v>99</v>
      </c>
    </row>
    <row r="22" spans="1:15" ht="12.75">
      <c r="A22" s="73">
        <v>8</v>
      </c>
      <c r="B22">
        <v>20</v>
      </c>
      <c r="C22">
        <v>87</v>
      </c>
      <c r="E22" s="73">
        <v>8</v>
      </c>
      <c r="F22">
        <v>10</v>
      </c>
      <c r="G22">
        <v>73</v>
      </c>
      <c r="I22" s="73">
        <v>8</v>
      </c>
      <c r="J22">
        <v>67</v>
      </c>
      <c r="K22">
        <v>122</v>
      </c>
      <c r="M22" s="73">
        <v>8</v>
      </c>
      <c r="N22">
        <v>44</v>
      </c>
      <c r="O22">
        <v>100</v>
      </c>
    </row>
    <row r="23" spans="1:15" ht="12.75">
      <c r="A23" s="73">
        <v>9</v>
      </c>
      <c r="B23">
        <v>21</v>
      </c>
      <c r="C23">
        <v>88</v>
      </c>
      <c r="E23" s="73">
        <v>9</v>
      </c>
      <c r="F23">
        <v>11</v>
      </c>
      <c r="G23">
        <v>74</v>
      </c>
      <c r="I23" s="73">
        <v>9</v>
      </c>
      <c r="J23">
        <v>1</v>
      </c>
      <c r="K23">
        <v>123</v>
      </c>
      <c r="M23" s="73">
        <v>9</v>
      </c>
      <c r="N23">
        <v>45</v>
      </c>
      <c r="O23">
        <v>101</v>
      </c>
    </row>
    <row r="24" spans="1:15" ht="12.75">
      <c r="A24" s="73">
        <v>10</v>
      </c>
      <c r="B24">
        <v>22</v>
      </c>
      <c r="C24">
        <v>89</v>
      </c>
      <c r="E24" s="73">
        <v>10</v>
      </c>
      <c r="F24">
        <v>12</v>
      </c>
      <c r="G24">
        <v>75</v>
      </c>
      <c r="I24" s="73">
        <v>10</v>
      </c>
      <c r="J24">
        <v>2</v>
      </c>
      <c r="K24">
        <v>124</v>
      </c>
      <c r="M24" s="73">
        <v>10</v>
      </c>
      <c r="N24">
        <v>46</v>
      </c>
      <c r="O24">
        <v>102</v>
      </c>
    </row>
    <row r="25" spans="1:15" ht="12.75">
      <c r="A25" s="73">
        <v>11</v>
      </c>
      <c r="B25">
        <v>23</v>
      </c>
      <c r="C25">
        <v>90</v>
      </c>
      <c r="E25" s="73">
        <v>11</v>
      </c>
      <c r="F25">
        <v>13</v>
      </c>
      <c r="G25">
        <v>76</v>
      </c>
      <c r="I25" s="73">
        <v>11</v>
      </c>
      <c r="J25">
        <v>3</v>
      </c>
      <c r="K25">
        <v>125</v>
      </c>
      <c r="M25" s="73">
        <v>11</v>
      </c>
      <c r="N25">
        <v>47</v>
      </c>
      <c r="O25">
        <v>103</v>
      </c>
    </row>
    <row r="26" spans="1:15" ht="12.75">
      <c r="A26" s="73">
        <v>12</v>
      </c>
      <c r="B26">
        <v>24</v>
      </c>
      <c r="C26">
        <v>91</v>
      </c>
      <c r="E26" s="73">
        <v>12</v>
      </c>
      <c r="F26">
        <v>14</v>
      </c>
      <c r="G26">
        <v>77</v>
      </c>
      <c r="I26" s="73">
        <v>12</v>
      </c>
      <c r="J26">
        <v>4</v>
      </c>
      <c r="K26">
        <v>126</v>
      </c>
      <c r="M26" s="73">
        <v>12</v>
      </c>
      <c r="N26">
        <v>48</v>
      </c>
      <c r="O26">
        <v>104</v>
      </c>
    </row>
    <row r="27" spans="1:15" ht="12.75">
      <c r="A27" s="73">
        <v>13</v>
      </c>
      <c r="B27">
        <v>25</v>
      </c>
      <c r="C27">
        <v>92</v>
      </c>
      <c r="E27" s="73">
        <v>13</v>
      </c>
      <c r="F27">
        <v>15</v>
      </c>
      <c r="G27">
        <v>78</v>
      </c>
      <c r="I27" s="73">
        <v>13</v>
      </c>
      <c r="J27">
        <v>5</v>
      </c>
      <c r="K27">
        <v>127</v>
      </c>
      <c r="M27" s="73">
        <v>13</v>
      </c>
      <c r="N27">
        <v>49</v>
      </c>
      <c r="O27">
        <v>105</v>
      </c>
    </row>
    <row r="28" spans="1:15" ht="12.75">
      <c r="A28" s="73">
        <v>14</v>
      </c>
      <c r="B28">
        <v>26</v>
      </c>
      <c r="C28">
        <v>93</v>
      </c>
      <c r="E28" s="73">
        <v>14</v>
      </c>
      <c r="F28">
        <v>16</v>
      </c>
      <c r="G28">
        <v>79</v>
      </c>
      <c r="I28" s="73">
        <v>14</v>
      </c>
      <c r="J28">
        <v>6</v>
      </c>
      <c r="K28">
        <v>128</v>
      </c>
      <c r="M28" s="73">
        <v>14</v>
      </c>
      <c r="N28">
        <v>50</v>
      </c>
      <c r="O28" s="86">
        <v>106</v>
      </c>
    </row>
    <row r="29" spans="1:15" ht="12.75">
      <c r="A29" s="73">
        <v>15</v>
      </c>
      <c r="B29">
        <v>27</v>
      </c>
      <c r="C29">
        <v>94</v>
      </c>
      <c r="E29" s="73">
        <v>15</v>
      </c>
      <c r="F29">
        <v>17</v>
      </c>
      <c r="G29">
        <v>80</v>
      </c>
      <c r="I29" s="73">
        <v>15</v>
      </c>
      <c r="J29">
        <v>7</v>
      </c>
      <c r="K29">
        <v>129</v>
      </c>
      <c r="M29" s="73">
        <v>15</v>
      </c>
      <c r="N29">
        <v>51</v>
      </c>
      <c r="O29">
        <v>107</v>
      </c>
    </row>
    <row r="30" spans="1:15" ht="12.75">
      <c r="A30" s="73">
        <v>16</v>
      </c>
      <c r="B30">
        <v>28</v>
      </c>
      <c r="C30">
        <v>95</v>
      </c>
      <c r="E30" s="73">
        <v>16</v>
      </c>
      <c r="F30">
        <v>18</v>
      </c>
      <c r="G30">
        <v>81</v>
      </c>
      <c r="I30" s="73">
        <v>16</v>
      </c>
      <c r="J30">
        <v>8</v>
      </c>
      <c r="K30">
        <v>130</v>
      </c>
      <c r="M30" s="73">
        <v>16</v>
      </c>
      <c r="N30">
        <v>52</v>
      </c>
      <c r="O30">
        <v>108</v>
      </c>
    </row>
    <row r="31" spans="1:15" ht="12.75">
      <c r="A31" s="73">
        <v>17</v>
      </c>
      <c r="B31">
        <v>29</v>
      </c>
      <c r="C31">
        <v>96</v>
      </c>
      <c r="E31" s="73">
        <v>17</v>
      </c>
      <c r="F31">
        <v>19</v>
      </c>
      <c r="G31">
        <v>82</v>
      </c>
      <c r="I31" s="73">
        <v>17</v>
      </c>
      <c r="J31">
        <v>9</v>
      </c>
      <c r="K31">
        <v>131</v>
      </c>
      <c r="M31" s="73">
        <v>17</v>
      </c>
      <c r="N31">
        <v>53</v>
      </c>
      <c r="O31" s="79">
        <v>109</v>
      </c>
    </row>
    <row r="32" spans="1:15" ht="12.75">
      <c r="A32" s="73">
        <v>18</v>
      </c>
      <c r="B32">
        <v>30</v>
      </c>
      <c r="C32">
        <v>97</v>
      </c>
      <c r="E32" s="73">
        <v>18</v>
      </c>
      <c r="F32">
        <v>20</v>
      </c>
      <c r="G32">
        <v>83</v>
      </c>
      <c r="I32" s="73">
        <v>18</v>
      </c>
      <c r="J32">
        <v>10</v>
      </c>
      <c r="K32">
        <v>132</v>
      </c>
      <c r="M32" s="73">
        <v>18</v>
      </c>
      <c r="N32">
        <v>135</v>
      </c>
      <c r="O32">
        <v>110</v>
      </c>
    </row>
    <row r="33" spans="1:15" ht="12.75">
      <c r="A33" s="73">
        <v>19</v>
      </c>
      <c r="B33">
        <v>31</v>
      </c>
      <c r="C33">
        <v>98</v>
      </c>
      <c r="E33" s="73">
        <v>19</v>
      </c>
      <c r="F33">
        <v>21</v>
      </c>
      <c r="G33">
        <v>84</v>
      </c>
      <c r="I33" s="73">
        <v>19</v>
      </c>
      <c r="J33">
        <v>11</v>
      </c>
      <c r="K33">
        <v>133</v>
      </c>
      <c r="M33" s="73">
        <v>19</v>
      </c>
      <c r="N33">
        <v>55</v>
      </c>
      <c r="O33">
        <v>111</v>
      </c>
    </row>
    <row r="34" spans="1:15" ht="12.75">
      <c r="A34" s="73">
        <v>20</v>
      </c>
      <c r="B34">
        <v>32</v>
      </c>
      <c r="C34">
        <v>99</v>
      </c>
      <c r="E34" s="73">
        <v>20</v>
      </c>
      <c r="F34">
        <v>22</v>
      </c>
      <c r="G34">
        <v>85</v>
      </c>
      <c r="I34" s="73">
        <v>20</v>
      </c>
      <c r="J34">
        <v>12</v>
      </c>
      <c r="K34">
        <v>134</v>
      </c>
      <c r="M34" s="73">
        <v>20</v>
      </c>
      <c r="N34">
        <v>56</v>
      </c>
      <c r="O34">
        <v>112</v>
      </c>
    </row>
    <row r="35" spans="1:15" ht="12.75">
      <c r="A35" s="73">
        <v>21</v>
      </c>
      <c r="B35">
        <v>33</v>
      </c>
      <c r="C35">
        <v>100</v>
      </c>
      <c r="E35" s="73">
        <v>21</v>
      </c>
      <c r="F35">
        <v>23</v>
      </c>
      <c r="G35">
        <v>86</v>
      </c>
      <c r="I35" s="73">
        <v>21</v>
      </c>
      <c r="J35">
        <v>13</v>
      </c>
      <c r="K35">
        <v>68</v>
      </c>
      <c r="M35" s="73">
        <v>21</v>
      </c>
      <c r="N35">
        <v>57</v>
      </c>
      <c r="O35">
        <v>113</v>
      </c>
    </row>
    <row r="36" spans="1:15" ht="12.75">
      <c r="A36" s="73">
        <v>22</v>
      </c>
      <c r="B36">
        <v>34</v>
      </c>
      <c r="C36">
        <v>101</v>
      </c>
      <c r="E36" s="73">
        <v>22</v>
      </c>
      <c r="F36">
        <v>24</v>
      </c>
      <c r="G36">
        <v>87</v>
      </c>
      <c r="I36" s="73">
        <v>22</v>
      </c>
      <c r="J36">
        <v>14</v>
      </c>
      <c r="K36">
        <v>69</v>
      </c>
      <c r="M36" s="73">
        <v>22</v>
      </c>
      <c r="N36">
        <v>58</v>
      </c>
      <c r="O36">
        <v>114</v>
      </c>
    </row>
    <row r="37" spans="1:15" ht="12.75">
      <c r="A37" s="73">
        <v>23</v>
      </c>
      <c r="B37">
        <v>35</v>
      </c>
      <c r="C37">
        <v>102</v>
      </c>
      <c r="E37" s="73">
        <v>23</v>
      </c>
      <c r="F37">
        <v>25</v>
      </c>
      <c r="G37">
        <v>88</v>
      </c>
      <c r="I37" s="73">
        <v>23</v>
      </c>
      <c r="J37" s="84">
        <v>15</v>
      </c>
      <c r="K37" s="79">
        <v>70</v>
      </c>
      <c r="M37" s="73">
        <v>23</v>
      </c>
      <c r="N37">
        <v>59</v>
      </c>
      <c r="O37">
        <v>115</v>
      </c>
    </row>
    <row r="38" spans="1:15" ht="12.75">
      <c r="A38" s="73">
        <v>24</v>
      </c>
      <c r="B38">
        <v>36</v>
      </c>
      <c r="C38">
        <v>103</v>
      </c>
      <c r="E38" s="73">
        <v>24</v>
      </c>
      <c r="F38">
        <v>26</v>
      </c>
      <c r="G38">
        <v>89</v>
      </c>
      <c r="I38" s="73">
        <v>24</v>
      </c>
      <c r="J38">
        <v>16</v>
      </c>
      <c r="K38">
        <v>71</v>
      </c>
      <c r="M38" s="73">
        <v>24</v>
      </c>
      <c r="N38">
        <v>60</v>
      </c>
      <c r="O38">
        <v>116</v>
      </c>
    </row>
    <row r="39" spans="1:15" ht="12.75">
      <c r="A39" s="73">
        <v>25</v>
      </c>
      <c r="B39">
        <v>37</v>
      </c>
      <c r="C39">
        <v>104</v>
      </c>
      <c r="E39" s="73">
        <v>25</v>
      </c>
      <c r="F39">
        <v>27</v>
      </c>
      <c r="G39">
        <v>90</v>
      </c>
      <c r="I39" s="73">
        <v>25</v>
      </c>
      <c r="J39">
        <v>17</v>
      </c>
      <c r="K39">
        <v>72</v>
      </c>
      <c r="M39" s="73">
        <v>25</v>
      </c>
      <c r="N39">
        <v>61</v>
      </c>
      <c r="O39">
        <v>117</v>
      </c>
    </row>
    <row r="40" spans="1:15" ht="12.75">
      <c r="A40" s="73">
        <v>26</v>
      </c>
      <c r="B40">
        <v>38</v>
      </c>
      <c r="C40">
        <v>105</v>
      </c>
      <c r="E40" s="73">
        <v>26</v>
      </c>
      <c r="F40">
        <v>28</v>
      </c>
      <c r="G40">
        <v>91</v>
      </c>
      <c r="I40" s="73">
        <v>26</v>
      </c>
      <c r="J40">
        <v>18</v>
      </c>
      <c r="K40">
        <v>73</v>
      </c>
      <c r="M40" s="73">
        <v>26</v>
      </c>
      <c r="N40">
        <v>62</v>
      </c>
      <c r="O40">
        <v>118</v>
      </c>
    </row>
    <row r="41" spans="1:15" ht="12.75">
      <c r="A41" s="73">
        <v>27</v>
      </c>
      <c r="B41">
        <v>39</v>
      </c>
      <c r="C41">
        <v>106</v>
      </c>
      <c r="E41" s="73">
        <v>27</v>
      </c>
      <c r="F41" s="85">
        <v>29</v>
      </c>
      <c r="G41" s="79">
        <v>92</v>
      </c>
      <c r="I41" s="73">
        <v>27</v>
      </c>
      <c r="J41">
        <v>19</v>
      </c>
      <c r="K41">
        <v>74</v>
      </c>
      <c r="M41" s="73">
        <v>27</v>
      </c>
      <c r="N41">
        <v>63</v>
      </c>
      <c r="O41" s="79">
        <v>119</v>
      </c>
    </row>
    <row r="42" spans="1:15" ht="12.75">
      <c r="A42" s="73">
        <v>28</v>
      </c>
      <c r="B42" s="83">
        <v>40</v>
      </c>
      <c r="C42">
        <v>107</v>
      </c>
      <c r="E42" s="73">
        <v>28</v>
      </c>
      <c r="F42">
        <v>136</v>
      </c>
      <c r="G42">
        <v>4</v>
      </c>
      <c r="I42" s="73">
        <v>28</v>
      </c>
      <c r="J42">
        <v>20</v>
      </c>
      <c r="K42">
        <v>75</v>
      </c>
      <c r="M42" s="73">
        <v>28</v>
      </c>
      <c r="N42">
        <v>64</v>
      </c>
      <c r="O42" s="79">
        <v>120</v>
      </c>
    </row>
    <row r="43" spans="1:15" ht="12.75">
      <c r="A43" s="73">
        <v>29</v>
      </c>
      <c r="B43">
        <v>41</v>
      </c>
      <c r="C43">
        <v>108</v>
      </c>
      <c r="E43" s="73">
        <v>29</v>
      </c>
      <c r="F43">
        <v>31</v>
      </c>
      <c r="G43">
        <v>94</v>
      </c>
      <c r="I43" s="73">
        <v>29</v>
      </c>
      <c r="J43">
        <v>21</v>
      </c>
      <c r="K43">
        <v>76</v>
      </c>
      <c r="M43" s="73">
        <v>29</v>
      </c>
      <c r="N43">
        <v>65</v>
      </c>
      <c r="O43">
        <v>121</v>
      </c>
    </row>
    <row r="44" spans="1:15" ht="12.75">
      <c r="A44" s="73">
        <v>30</v>
      </c>
      <c r="B44">
        <v>42</v>
      </c>
      <c r="C44">
        <v>109</v>
      </c>
      <c r="E44" s="73">
        <v>30</v>
      </c>
      <c r="F44">
        <v>32</v>
      </c>
      <c r="G44">
        <v>95</v>
      </c>
      <c r="I44" s="73">
        <v>30</v>
      </c>
      <c r="J44">
        <v>22</v>
      </c>
      <c r="K44">
        <v>77</v>
      </c>
      <c r="M44" s="73">
        <v>30</v>
      </c>
      <c r="N44">
        <v>66</v>
      </c>
      <c r="O44">
        <v>122</v>
      </c>
    </row>
    <row r="45" spans="1:15" ht="12.75">
      <c r="A45" s="73">
        <v>31</v>
      </c>
      <c r="B45">
        <v>43</v>
      </c>
      <c r="C45">
        <v>110</v>
      </c>
      <c r="E45" s="73">
        <v>31</v>
      </c>
      <c r="F45">
        <v>33</v>
      </c>
      <c r="G45">
        <v>96</v>
      </c>
      <c r="I45" s="73">
        <v>31</v>
      </c>
      <c r="J45">
        <v>23</v>
      </c>
      <c r="K45">
        <v>78</v>
      </c>
      <c r="M45" s="73">
        <v>31</v>
      </c>
      <c r="N45">
        <v>67</v>
      </c>
      <c r="O45">
        <v>123</v>
      </c>
    </row>
    <row r="46" spans="1:15" ht="12.75">
      <c r="A46" s="73">
        <v>32</v>
      </c>
      <c r="B46">
        <v>44</v>
      </c>
      <c r="C46">
        <v>111</v>
      </c>
      <c r="E46" s="73">
        <v>32</v>
      </c>
      <c r="F46">
        <v>34</v>
      </c>
      <c r="G46">
        <v>97</v>
      </c>
      <c r="I46" s="73">
        <v>32</v>
      </c>
      <c r="J46">
        <v>24</v>
      </c>
      <c r="K46">
        <v>79</v>
      </c>
      <c r="M46" s="73">
        <v>32</v>
      </c>
      <c r="N46">
        <v>1</v>
      </c>
      <c r="O46">
        <v>124</v>
      </c>
    </row>
    <row r="47" spans="1:15" ht="12.75">
      <c r="A47" s="73">
        <v>33</v>
      </c>
      <c r="B47">
        <v>45</v>
      </c>
      <c r="C47">
        <v>112</v>
      </c>
      <c r="E47" s="73">
        <v>33</v>
      </c>
      <c r="F47">
        <v>35</v>
      </c>
      <c r="G47">
        <v>98</v>
      </c>
      <c r="I47" s="73">
        <v>33</v>
      </c>
      <c r="J47" s="83">
        <v>25</v>
      </c>
      <c r="K47">
        <v>80</v>
      </c>
      <c r="M47" s="73">
        <v>33</v>
      </c>
      <c r="N47">
        <v>2</v>
      </c>
      <c r="O47">
        <v>125</v>
      </c>
    </row>
    <row r="48" spans="1:15" ht="12.75">
      <c r="A48" s="73">
        <v>34</v>
      </c>
      <c r="B48">
        <v>46</v>
      </c>
      <c r="C48">
        <v>113</v>
      </c>
      <c r="E48" s="73">
        <v>34</v>
      </c>
      <c r="F48">
        <v>36</v>
      </c>
      <c r="G48">
        <v>99</v>
      </c>
      <c r="I48" s="73">
        <v>34</v>
      </c>
      <c r="J48">
        <v>26</v>
      </c>
      <c r="K48">
        <v>81</v>
      </c>
      <c r="M48" s="73">
        <v>34</v>
      </c>
      <c r="N48">
        <v>3</v>
      </c>
      <c r="O48">
        <v>126</v>
      </c>
    </row>
    <row r="49" spans="1:15" ht="12.75">
      <c r="A49" s="73">
        <v>35</v>
      </c>
      <c r="B49">
        <v>47</v>
      </c>
      <c r="C49">
        <v>114</v>
      </c>
      <c r="E49" s="73">
        <v>35</v>
      </c>
      <c r="F49">
        <v>37</v>
      </c>
      <c r="G49">
        <v>100</v>
      </c>
      <c r="I49" s="73">
        <v>35</v>
      </c>
      <c r="J49">
        <v>27</v>
      </c>
      <c r="K49">
        <v>82</v>
      </c>
      <c r="M49" s="73">
        <v>35</v>
      </c>
      <c r="N49">
        <v>4</v>
      </c>
      <c r="O49">
        <v>127</v>
      </c>
    </row>
    <row r="50" spans="1:15" ht="12.75">
      <c r="A50" s="73">
        <v>36</v>
      </c>
      <c r="B50">
        <v>48</v>
      </c>
      <c r="C50">
        <v>115</v>
      </c>
      <c r="E50" s="73">
        <v>36</v>
      </c>
      <c r="F50">
        <v>38</v>
      </c>
      <c r="G50">
        <v>101</v>
      </c>
      <c r="I50" s="73">
        <v>36</v>
      </c>
      <c r="J50">
        <v>28</v>
      </c>
      <c r="K50">
        <v>83</v>
      </c>
      <c r="M50" s="73">
        <v>36</v>
      </c>
      <c r="N50">
        <v>5</v>
      </c>
      <c r="O50">
        <v>128</v>
      </c>
    </row>
    <row r="51" spans="1:15" ht="12.75">
      <c r="A51" s="73">
        <v>37</v>
      </c>
      <c r="B51">
        <v>49</v>
      </c>
      <c r="C51">
        <v>116</v>
      </c>
      <c r="E51" s="73">
        <v>37</v>
      </c>
      <c r="F51">
        <v>39</v>
      </c>
      <c r="G51">
        <v>102</v>
      </c>
      <c r="I51" s="73">
        <v>37</v>
      </c>
      <c r="J51">
        <v>29</v>
      </c>
      <c r="K51">
        <v>84</v>
      </c>
      <c r="M51" s="73">
        <v>37</v>
      </c>
      <c r="N51">
        <v>6</v>
      </c>
      <c r="O51">
        <v>129</v>
      </c>
    </row>
    <row r="52" spans="1:15" ht="12.75">
      <c r="A52" s="73">
        <v>38</v>
      </c>
      <c r="B52">
        <v>50</v>
      </c>
      <c r="C52">
        <v>117</v>
      </c>
      <c r="E52" s="73">
        <v>38</v>
      </c>
      <c r="F52" s="83">
        <v>40</v>
      </c>
      <c r="G52">
        <v>103</v>
      </c>
      <c r="I52" s="73">
        <v>38</v>
      </c>
      <c r="J52">
        <v>30</v>
      </c>
      <c r="K52">
        <v>85</v>
      </c>
      <c r="M52" s="73">
        <v>38</v>
      </c>
      <c r="N52">
        <v>136</v>
      </c>
      <c r="O52">
        <v>130</v>
      </c>
    </row>
    <row r="53" spans="1:15" ht="12.75">
      <c r="A53" s="73">
        <v>39</v>
      </c>
      <c r="B53">
        <v>51</v>
      </c>
      <c r="C53">
        <v>118</v>
      </c>
      <c r="E53" s="73">
        <v>39</v>
      </c>
      <c r="F53">
        <v>41</v>
      </c>
      <c r="G53">
        <v>104</v>
      </c>
      <c r="I53" s="73">
        <v>39</v>
      </c>
      <c r="J53">
        <v>31</v>
      </c>
      <c r="K53">
        <v>86</v>
      </c>
      <c r="M53" s="73">
        <v>39</v>
      </c>
      <c r="N53">
        <v>8</v>
      </c>
      <c r="O53">
        <v>131</v>
      </c>
    </row>
    <row r="54" spans="1:15" ht="12.75">
      <c r="A54" s="73">
        <v>40</v>
      </c>
      <c r="B54">
        <v>52</v>
      </c>
      <c r="C54">
        <v>119</v>
      </c>
      <c r="E54" s="73">
        <v>40</v>
      </c>
      <c r="F54">
        <v>42</v>
      </c>
      <c r="G54">
        <v>105</v>
      </c>
      <c r="I54" s="73">
        <v>40</v>
      </c>
      <c r="J54">
        <v>32</v>
      </c>
      <c r="K54">
        <v>87</v>
      </c>
      <c r="M54" s="80">
        <v>40</v>
      </c>
      <c r="N54">
        <v>9</v>
      </c>
      <c r="O54">
        <v>132</v>
      </c>
    </row>
    <row r="55" spans="1:15" ht="12.75">
      <c r="A55" s="73">
        <v>41</v>
      </c>
      <c r="B55">
        <v>53</v>
      </c>
      <c r="C55">
        <v>120</v>
      </c>
      <c r="E55" s="73">
        <v>41</v>
      </c>
      <c r="F55">
        <v>43</v>
      </c>
      <c r="G55">
        <v>106</v>
      </c>
      <c r="I55" s="73">
        <v>41</v>
      </c>
      <c r="J55">
        <v>33</v>
      </c>
      <c r="K55">
        <v>88</v>
      </c>
      <c r="M55" s="73">
        <v>41</v>
      </c>
      <c r="N55">
        <v>10</v>
      </c>
      <c r="O55">
        <v>133</v>
      </c>
    </row>
    <row r="56" spans="1:15" ht="12.75">
      <c r="A56" s="73">
        <v>42</v>
      </c>
      <c r="B56">
        <v>54</v>
      </c>
      <c r="C56">
        <v>121</v>
      </c>
      <c r="E56" s="73">
        <v>42</v>
      </c>
      <c r="F56">
        <v>44</v>
      </c>
      <c r="G56">
        <v>107</v>
      </c>
      <c r="I56" s="73">
        <v>42</v>
      </c>
      <c r="J56">
        <v>34</v>
      </c>
      <c r="K56">
        <v>89</v>
      </c>
      <c r="M56" s="73">
        <v>42</v>
      </c>
      <c r="N56">
        <v>11</v>
      </c>
      <c r="O56">
        <v>54</v>
      </c>
    </row>
    <row r="57" spans="1:15" ht="12.75">
      <c r="A57" s="73">
        <v>43</v>
      </c>
      <c r="B57">
        <v>55</v>
      </c>
      <c r="C57">
        <v>122</v>
      </c>
      <c r="E57" s="73">
        <v>43</v>
      </c>
      <c r="F57">
        <v>45</v>
      </c>
      <c r="G57">
        <v>108</v>
      </c>
      <c r="I57" s="73">
        <v>43</v>
      </c>
      <c r="J57">
        <v>35</v>
      </c>
      <c r="K57">
        <v>90</v>
      </c>
      <c r="M57" s="73">
        <v>43</v>
      </c>
      <c r="N57">
        <v>12</v>
      </c>
      <c r="O57">
        <v>68</v>
      </c>
    </row>
    <row r="58" spans="1:15" ht="12.75">
      <c r="A58" s="73">
        <v>44</v>
      </c>
      <c r="B58">
        <v>56</v>
      </c>
      <c r="C58">
        <v>123</v>
      </c>
      <c r="E58" s="73">
        <v>44</v>
      </c>
      <c r="F58">
        <v>46</v>
      </c>
      <c r="G58">
        <v>109</v>
      </c>
      <c r="I58" s="73">
        <v>44</v>
      </c>
      <c r="J58">
        <v>36</v>
      </c>
      <c r="K58" s="79">
        <v>91</v>
      </c>
      <c r="M58" s="73">
        <v>44</v>
      </c>
      <c r="N58">
        <v>13</v>
      </c>
      <c r="O58">
        <v>69</v>
      </c>
    </row>
    <row r="59" spans="1:15" ht="12.75">
      <c r="A59" s="73">
        <v>45</v>
      </c>
      <c r="B59">
        <v>57</v>
      </c>
      <c r="C59">
        <v>124</v>
      </c>
      <c r="E59" s="73">
        <v>45</v>
      </c>
      <c r="F59">
        <v>47</v>
      </c>
      <c r="G59">
        <v>110</v>
      </c>
      <c r="I59" s="73">
        <v>45</v>
      </c>
      <c r="J59">
        <v>37</v>
      </c>
      <c r="K59" s="79">
        <v>92</v>
      </c>
      <c r="M59" s="73">
        <v>45</v>
      </c>
      <c r="N59">
        <v>14</v>
      </c>
      <c r="O59" s="79">
        <v>70</v>
      </c>
    </row>
    <row r="60" spans="1:15" ht="12.75">
      <c r="A60" s="73">
        <v>46</v>
      </c>
      <c r="B60">
        <v>58</v>
      </c>
      <c r="C60">
        <v>125</v>
      </c>
      <c r="E60" s="73">
        <v>46</v>
      </c>
      <c r="F60">
        <v>48</v>
      </c>
      <c r="G60">
        <v>111</v>
      </c>
      <c r="I60" s="73">
        <v>46</v>
      </c>
      <c r="J60" s="79">
        <v>38</v>
      </c>
      <c r="K60" s="79">
        <v>93</v>
      </c>
      <c r="M60" s="73">
        <v>46</v>
      </c>
      <c r="N60">
        <v>15</v>
      </c>
      <c r="O60">
        <v>71</v>
      </c>
    </row>
    <row r="61" spans="1:15" ht="12.75">
      <c r="A61" s="73">
        <v>47</v>
      </c>
      <c r="B61">
        <v>59</v>
      </c>
      <c r="C61">
        <v>126</v>
      </c>
      <c r="E61" s="73">
        <v>47</v>
      </c>
      <c r="F61">
        <v>49</v>
      </c>
      <c r="G61">
        <v>112</v>
      </c>
      <c r="I61" s="73">
        <v>47</v>
      </c>
      <c r="J61">
        <v>39</v>
      </c>
      <c r="K61">
        <v>94</v>
      </c>
      <c r="M61" s="73">
        <v>47</v>
      </c>
      <c r="N61">
        <v>16</v>
      </c>
      <c r="O61">
        <v>72</v>
      </c>
    </row>
    <row r="62" spans="1:15" ht="12.75">
      <c r="A62" s="73">
        <v>48</v>
      </c>
      <c r="B62">
        <v>60</v>
      </c>
      <c r="C62">
        <v>127</v>
      </c>
      <c r="E62" s="73">
        <v>48</v>
      </c>
      <c r="F62">
        <v>50</v>
      </c>
      <c r="G62">
        <v>113</v>
      </c>
      <c r="I62" s="73">
        <v>48</v>
      </c>
      <c r="J62" s="83">
        <v>40</v>
      </c>
      <c r="K62" s="79">
        <v>95</v>
      </c>
      <c r="M62" s="73">
        <v>48</v>
      </c>
      <c r="N62">
        <v>17</v>
      </c>
      <c r="O62">
        <v>73</v>
      </c>
    </row>
    <row r="63" spans="1:15" ht="12.75">
      <c r="A63" s="73">
        <v>49</v>
      </c>
      <c r="B63">
        <v>61</v>
      </c>
      <c r="C63">
        <v>128</v>
      </c>
      <c r="E63" s="73">
        <v>49</v>
      </c>
      <c r="F63">
        <v>51</v>
      </c>
      <c r="G63">
        <v>114</v>
      </c>
      <c r="I63" s="73">
        <v>49</v>
      </c>
      <c r="J63">
        <v>41</v>
      </c>
      <c r="K63">
        <v>96</v>
      </c>
      <c r="M63" s="73">
        <v>49</v>
      </c>
      <c r="N63">
        <v>18</v>
      </c>
      <c r="O63">
        <v>74</v>
      </c>
    </row>
    <row r="64" spans="1:15" ht="12.75">
      <c r="A64" s="73">
        <v>50</v>
      </c>
      <c r="B64">
        <v>62</v>
      </c>
      <c r="C64">
        <v>129</v>
      </c>
      <c r="E64" s="73">
        <v>50</v>
      </c>
      <c r="F64">
        <v>52</v>
      </c>
      <c r="G64">
        <v>115</v>
      </c>
      <c r="I64" s="73">
        <v>50</v>
      </c>
      <c r="J64">
        <v>42</v>
      </c>
      <c r="K64">
        <v>97</v>
      </c>
      <c r="M64" s="73">
        <v>50</v>
      </c>
      <c r="N64">
        <v>19</v>
      </c>
      <c r="O64">
        <v>75</v>
      </c>
    </row>
    <row r="65" spans="1:15" ht="12.75">
      <c r="A65" s="73">
        <v>51</v>
      </c>
      <c r="B65">
        <v>63</v>
      </c>
      <c r="C65">
        <v>130</v>
      </c>
      <c r="E65" s="73">
        <v>51</v>
      </c>
      <c r="F65">
        <v>53</v>
      </c>
      <c r="G65">
        <v>116</v>
      </c>
      <c r="I65" s="73">
        <v>51</v>
      </c>
      <c r="J65">
        <v>43</v>
      </c>
      <c r="K65">
        <v>98</v>
      </c>
      <c r="M65" s="73">
        <v>51</v>
      </c>
      <c r="N65">
        <v>20</v>
      </c>
      <c r="O65">
        <v>76</v>
      </c>
    </row>
    <row r="66" spans="1:15" ht="12.75">
      <c r="A66" s="73">
        <v>52</v>
      </c>
      <c r="B66">
        <v>64</v>
      </c>
      <c r="C66">
        <v>131</v>
      </c>
      <c r="E66" s="73">
        <v>52</v>
      </c>
      <c r="F66">
        <v>54</v>
      </c>
      <c r="G66">
        <v>117</v>
      </c>
      <c r="I66" s="73">
        <v>52</v>
      </c>
      <c r="J66">
        <v>44</v>
      </c>
      <c r="K66">
        <v>99</v>
      </c>
      <c r="M66" s="73">
        <v>52</v>
      </c>
      <c r="N66">
        <v>21</v>
      </c>
      <c r="O66">
        <v>77</v>
      </c>
    </row>
    <row r="67" spans="1:15" ht="12.75">
      <c r="A67" s="73">
        <v>53</v>
      </c>
      <c r="B67">
        <v>65</v>
      </c>
      <c r="C67">
        <v>132</v>
      </c>
      <c r="E67" s="73">
        <v>53</v>
      </c>
      <c r="F67">
        <v>55</v>
      </c>
      <c r="G67">
        <v>118</v>
      </c>
      <c r="I67" s="73">
        <v>53</v>
      </c>
      <c r="J67">
        <v>45</v>
      </c>
      <c r="K67">
        <v>100</v>
      </c>
      <c r="M67" s="73">
        <v>53</v>
      </c>
      <c r="N67">
        <v>22</v>
      </c>
      <c r="O67">
        <v>78</v>
      </c>
    </row>
    <row r="68" spans="1:15" ht="12.75">
      <c r="A68" s="73">
        <v>54</v>
      </c>
      <c r="B68">
        <v>66</v>
      </c>
      <c r="C68">
        <v>133</v>
      </c>
      <c r="E68" s="73">
        <v>54</v>
      </c>
      <c r="F68">
        <v>56</v>
      </c>
      <c r="G68">
        <v>119</v>
      </c>
      <c r="I68" s="73">
        <v>54</v>
      </c>
      <c r="J68">
        <v>46</v>
      </c>
      <c r="K68">
        <v>101</v>
      </c>
      <c r="M68" s="73">
        <v>54</v>
      </c>
      <c r="N68">
        <v>23</v>
      </c>
      <c r="O68">
        <v>79</v>
      </c>
    </row>
    <row r="69" spans="1:15" ht="12.75">
      <c r="A69" s="73">
        <v>55</v>
      </c>
      <c r="B69">
        <v>67</v>
      </c>
      <c r="C69">
        <v>134</v>
      </c>
      <c r="E69" s="73">
        <v>55</v>
      </c>
      <c r="F69">
        <v>57</v>
      </c>
      <c r="G69">
        <v>120</v>
      </c>
      <c r="I69" s="73">
        <v>55</v>
      </c>
      <c r="J69">
        <v>47</v>
      </c>
      <c r="K69">
        <v>102</v>
      </c>
      <c r="M69" s="73">
        <v>55</v>
      </c>
      <c r="N69">
        <v>24</v>
      </c>
      <c r="O69">
        <v>80</v>
      </c>
    </row>
    <row r="70" spans="1:15" ht="12.75">
      <c r="A70" s="74">
        <v>56</v>
      </c>
      <c r="B70">
        <v>135</v>
      </c>
      <c r="C70">
        <v>136</v>
      </c>
      <c r="E70" s="74">
        <v>56</v>
      </c>
      <c r="F70">
        <v>30</v>
      </c>
      <c r="G70">
        <v>93</v>
      </c>
      <c r="I70" s="74">
        <v>56</v>
      </c>
      <c r="J70">
        <v>58</v>
      </c>
      <c r="K70">
        <v>113</v>
      </c>
      <c r="M70" s="74">
        <v>56</v>
      </c>
      <c r="N70" s="87">
        <v>134</v>
      </c>
      <c r="O70" s="85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COLAES ALBERT</dc:creator>
  <cp:keywords/>
  <dc:description/>
  <cp:lastModifiedBy>Bente Peeters</cp:lastModifiedBy>
  <cp:lastPrinted>2017-06-23T16:13:23Z</cp:lastPrinted>
  <dcterms:created xsi:type="dcterms:W3CDTF">2007-07-17T07:57:01Z</dcterms:created>
  <dcterms:modified xsi:type="dcterms:W3CDTF">2017-06-23T17:01:07Z</dcterms:modified>
  <cp:category/>
  <cp:version/>
  <cp:contentType/>
  <cp:contentStatus/>
</cp:coreProperties>
</file>